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NY\Desktop\"/>
    </mc:Choice>
  </mc:AlternateContent>
  <xr:revisionPtr revIDLastSave="0" documentId="13_ncr:1_{E283484E-2EAD-4C1A-BA1B-6FC29464767C}" xr6:coauthVersionLast="47" xr6:coauthVersionMax="47" xr10:uidLastSave="{00000000-0000-0000-0000-000000000000}"/>
  <bookViews>
    <workbookView xWindow="-120" yWindow="-120" windowWidth="29040" windowHeight="15840" xr2:uid="{40FDFEAE-B297-455A-902B-C1719D40FC1D}"/>
  </bookViews>
  <sheets>
    <sheet name="Modelado_Curva" sheetId="2" r:id="rId1"/>
  </sheets>
  <externalReferences>
    <externalReference r:id="rId2"/>
  </externalReferences>
  <definedNames>
    <definedName name="DESLOC___Gráfico">OFFSET([1]DASHBOARD_PROJ!E1048570,0,0,COUNTA([1]DASHBOARD_PROJ!E1048570:E3)-COUNTBLANK([1]DASHBOARD_PROJ!E1048570:E3),COUNTA([1]DASHBOARD_PROJ!E1048570:E3)-COUNTBLANK([1]DASHBOARD_PROJ!E1048570:E3))</definedName>
    <definedName name="Despesas_com_Marketing">#REF!</definedName>
    <definedName name="Despesas_com_Produtos">#REF!</definedName>
    <definedName name="Despesas_com_RH">#REF!</definedName>
    <definedName name="Despesas_com_Serviços">#REF!</definedName>
    <definedName name="Despesas_Não_Operacionais">#REF!</definedName>
    <definedName name="Despesas_Operacionais">#REF!</definedName>
    <definedName name="Impostos">#REF!</definedName>
    <definedName name="Investimento_Nome">OFFSET([1]DASHBOARD_PROJ!$BV$13,0,0,(COUNTA([1]DASHBOARD_PROJ!$BV$13:$BV$22)-COUNTBLANK([1]DASHBOARD_PROJ!$BV$13:$BV$22)))</definedName>
    <definedName name="Investimento_valor">OFFSET([1]DASHBOARD_PROJ!$BW$13,0,0,(COUNTA([1]DASHBOARD_PROJ!$BW$13:$BW$22)-COUNTBLANK([1]DASHBOARD_PROJ!$BW$13:$BW$22)))</definedName>
    <definedName name="Investimentos">#REF!</definedName>
    <definedName name="Investimentos_Nome">OFFSET([1]DASHBOARD_PROJ!$BV$13,0,0,(COUNTA([1]DASHBOARD_PROJ!$BV$13:$BV$22)-COUNTBLANK([1]DASHBOARD_PROJ!$BV$13:$BV$22)))</definedName>
    <definedName name="Receita___Ano">OFFSET([1]DASHBOARD_PROJ!$AQ$13,0,0,COUNTA([1]DASHBOARD_PROJ!$AQ$13:$AQ$22)-COUNTBLANK([1]DASHBOARD_PROJ!$AQ$13:$AQ$22))</definedName>
    <definedName name="Receitas_com_Produtos">#REF!</definedName>
    <definedName name="Receitas_Com_Serviços">#REF!</definedName>
    <definedName name="Receitas_Não_Operacionais">#REF!</definedName>
    <definedName name="Valor___Ano">OFFSET([1]DASHBOARD_PROJ!$AR$13,0,0,COUNTA([1]DASHBOARD_PROJ!$AR$13:$AR$22)-COUNTBLANK([1]DASHBOARD_PROJ!$AR$13:$AR$22))</definedName>
    <definedName name="Valores">OFFSET([1]ESTRATÉGIA!XFA1,1,0,[1]ESTRATÉGIA!A2,1)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" i="2" l="1"/>
  <c r="V5" i="2"/>
  <c r="U5" i="2"/>
  <c r="W5" i="2"/>
  <c r="S6" i="2"/>
  <c r="V6" i="2"/>
  <c r="U6" i="2"/>
  <c r="S7" i="2"/>
  <c r="V7" i="2"/>
  <c r="U7" i="2"/>
  <c r="S8" i="2"/>
  <c r="V8" i="2"/>
  <c r="U8" i="2"/>
  <c r="S9" i="2"/>
  <c r="V9" i="2"/>
  <c r="U9" i="2"/>
  <c r="S15" i="2"/>
  <c r="V15" i="2"/>
  <c r="U15" i="2"/>
  <c r="W6" i="2"/>
  <c r="W7" i="2"/>
  <c r="W8" i="2"/>
  <c r="W9" i="2"/>
  <c r="W15" i="2"/>
  <c r="Y5" i="2"/>
  <c r="AA5" i="2"/>
  <c r="AB5" i="2"/>
  <c r="AD5" i="2"/>
  <c r="AE5" i="2"/>
  <c r="AB6" i="2"/>
  <c r="AC6" i="2"/>
  <c r="AD6" i="2"/>
  <c r="AB7" i="2"/>
  <c r="AC7" i="2"/>
  <c r="AD7" i="2"/>
  <c r="AB8" i="2"/>
  <c r="AC8" i="2"/>
  <c r="AD8" i="2"/>
  <c r="AB9" i="2"/>
  <c r="AC9" i="2"/>
  <c r="AD9" i="2"/>
  <c r="AB15" i="2"/>
  <c r="AC15" i="2"/>
  <c r="AD15" i="2"/>
  <c r="AB16" i="2"/>
  <c r="AC16" i="2"/>
  <c r="AD16" i="2"/>
  <c r="AB17" i="2"/>
  <c r="AC17" i="2"/>
  <c r="AD17" i="2"/>
  <c r="AB18" i="2"/>
  <c r="AC18" i="2"/>
  <c r="AD18" i="2"/>
  <c r="AB19" i="2"/>
  <c r="AC19" i="2"/>
  <c r="AD19" i="2"/>
  <c r="AB20" i="2"/>
  <c r="AD20" i="2"/>
  <c r="AB21" i="2"/>
  <c r="AD21" i="2"/>
  <c r="AB22" i="2"/>
  <c r="AD22" i="2"/>
  <c r="AB23" i="2"/>
  <c r="AD23" i="2"/>
  <c r="AB24" i="2"/>
  <c r="AD24" i="2"/>
  <c r="AE8" i="2"/>
  <c r="AG5" i="2"/>
  <c r="AA6" i="2"/>
  <c r="AE6" i="2"/>
  <c r="AJ5" i="2"/>
  <c r="Y6" i="2"/>
  <c r="Y7" i="2"/>
  <c r="AA7" i="2"/>
  <c r="AE7" i="2"/>
  <c r="Y8" i="2"/>
  <c r="AA8" i="2"/>
  <c r="Y9" i="2"/>
  <c r="AA9" i="2"/>
  <c r="AE9" i="2"/>
  <c r="S10" i="2"/>
  <c r="S11" i="2"/>
  <c r="S12" i="2"/>
  <c r="S13" i="2"/>
  <c r="S14" i="2"/>
  <c r="Y15" i="2"/>
  <c r="AA15" i="2"/>
  <c r="AE15" i="2"/>
  <c r="W16" i="2"/>
  <c r="AA16" i="2"/>
  <c r="AE16" i="2"/>
  <c r="AA17" i="2"/>
  <c r="AE17" i="2"/>
  <c r="AA18" i="2"/>
  <c r="AE18" i="2"/>
  <c r="AA19" i="2"/>
  <c r="AE19" i="2"/>
  <c r="AA20" i="2"/>
  <c r="AC20" i="2"/>
  <c r="AE20" i="2"/>
  <c r="AA21" i="2"/>
  <c r="AC21" i="2"/>
  <c r="AE21" i="2"/>
  <c r="AA22" i="2"/>
  <c r="AC22" i="2"/>
  <c r="AE22" i="2"/>
  <c r="AA23" i="2"/>
  <c r="AC23" i="2"/>
  <c r="AE23" i="2"/>
  <c r="AA24" i="2"/>
  <c r="AC24" i="2"/>
  <c r="AE24" i="2"/>
  <c r="D28" i="2"/>
  <c r="D29" i="2"/>
  <c r="C30" i="2"/>
  <c r="D30" i="2"/>
  <c r="D31" i="2"/>
  <c r="D32" i="2"/>
</calcChain>
</file>

<file path=xl/sharedStrings.xml><?xml version="1.0" encoding="utf-8"?>
<sst xmlns="http://schemas.openxmlformats.org/spreadsheetml/2006/main" count="41" uniqueCount="36">
  <si>
    <t>Tiempo de entrega</t>
  </si>
  <si>
    <t>Canales de comunicación</t>
  </si>
  <si>
    <t>Canales de venta</t>
  </si>
  <si>
    <t>Diseño</t>
  </si>
  <si>
    <t>Durabilidad</t>
  </si>
  <si>
    <t>Funcionalidad</t>
  </si>
  <si>
    <t>Posibilidad de personalizar</t>
  </si>
  <si>
    <t>Versatilidad</t>
  </si>
  <si>
    <t>Material</t>
  </si>
  <si>
    <t>uso</t>
  </si>
  <si>
    <t>promedio total</t>
  </si>
  <si>
    <t>suma</t>
  </si>
  <si>
    <t>desempate</t>
  </si>
  <si>
    <t>empresas</t>
  </si>
  <si>
    <t>Pos</t>
  </si>
  <si>
    <t>Conccorentes</t>
  </si>
  <si>
    <t>Su principal atributo</t>
  </si>
  <si>
    <t>repet</t>
  </si>
  <si>
    <t>rango</t>
  </si>
  <si>
    <t>Tu peor atributo</t>
  </si>
  <si>
    <t>GP PAULA</t>
  </si>
  <si>
    <t>SABANDIJA</t>
  </si>
  <si>
    <t>Childmonkey</t>
  </si>
  <si>
    <t>Naty London</t>
  </si>
  <si>
    <t>Maja leather</t>
  </si>
  <si>
    <t>Jormands</t>
  </si>
  <si>
    <t>Vélez</t>
  </si>
  <si>
    <t>Parchita</t>
  </si>
  <si>
    <t>Buril bags</t>
  </si>
  <si>
    <t>Mates &amp; brothers</t>
  </si>
  <si>
    <t>Jodaz</t>
  </si>
  <si>
    <t>valor de la curva</t>
  </si>
  <si>
    <t>Llenar las alertas y consejos</t>
  </si>
  <si>
    <t>!</t>
  </si>
  <si>
    <t>X</t>
  </si>
  <si>
    <t>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</si>
</sst>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E71919"/>
        <bgColor indexed="64"/>
      </patternFill>
    </fill>
    <fill>
      <patternFill patternType="solid">
        <fgColor rgb="FF55B03E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11" fillId="0" borderId="0"/>
  </cellStyleXfs>
  <cellXfs count="32">
    <xf numFmtId="0" fontId="0" fillId="0" borderId="0" xfId="0"/>
    <xf numFmtId="0" fontId="11" fillId="0" borderId="0" xfId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left" indent="1"/>
    </xf>
    <xf numFmtId="0" fontId="1" fillId="5" borderId="3" xfId="1" applyFont="1" applyFill="1" applyBorder="1" applyAlignment="1">
      <alignment horizontal="left" vertical="center" indent="1"/>
    </xf>
    <xf numFmtId="0" fontId="9" fillId="8" borderId="3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8" fillId="0" borderId="0" xfId="1" applyFont="1" applyAlignment="1">
      <alignment horizontal="left" indent="1"/>
    </xf>
    <xf numFmtId="0" fontId="11" fillId="0" borderId="0" xfId="1" applyAlignment="1">
      <alignment horizontal="left" indent="1"/>
    </xf>
    <xf numFmtId="0" fontId="3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7" fillId="0" borderId="0" xfId="1" applyFont="1" applyAlignment="1">
      <alignment horizontal="left" vertical="center" indent="1"/>
    </xf>
    <xf numFmtId="2" fontId="6" fillId="3" borderId="3" xfId="1" applyNumberFormat="1" applyFont="1" applyFill="1" applyBorder="1" applyAlignment="1">
      <alignment horizontal="left" vertical="center" wrapText="1" indent="1"/>
    </xf>
    <xf numFmtId="0" fontId="1" fillId="2" borderId="4" xfId="1" applyFont="1" applyFill="1" applyBorder="1" applyAlignment="1">
      <alignment horizontal="center" vertical="center"/>
    </xf>
    <xf numFmtId="0" fontId="1" fillId="2" borderId="4" xfId="1" applyFont="1" applyFill="1" applyBorder="1" applyAlignment="1" applyProtection="1">
      <alignment horizontal="center" vertical="center"/>
      <protection locked="0"/>
    </xf>
    <xf numFmtId="0" fontId="1" fillId="2" borderId="4" xfId="1" applyFont="1" applyFill="1" applyBorder="1" applyAlignment="1" applyProtection="1">
      <alignment horizontal="left" vertical="center" indent="1"/>
      <protection locked="0"/>
    </xf>
    <xf numFmtId="0" fontId="6" fillId="3" borderId="3" xfId="1" applyFont="1" applyFill="1" applyBorder="1" applyAlignment="1">
      <alignment horizontal="left" vertical="center" wrapText="1" indent="1"/>
    </xf>
    <xf numFmtId="0" fontId="6" fillId="3" borderId="3" xfId="1" applyFont="1" applyFill="1" applyBorder="1" applyAlignment="1">
      <alignment horizontal="center" vertical="center" textRotation="90" wrapText="1"/>
    </xf>
    <xf numFmtId="0" fontId="1" fillId="2" borderId="2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Border="1" applyAlignment="1" applyProtection="1">
      <alignment horizontal="center" vertical="center" textRotation="90" wrapText="1"/>
      <protection locked="0"/>
    </xf>
    <xf numFmtId="0" fontId="2" fillId="0" borderId="1" xfId="1" applyFont="1" applyBorder="1" applyAlignment="1" applyProtection="1">
      <alignment horizontal="left" indent="1"/>
      <protection locked="0"/>
    </xf>
    <xf numFmtId="0" fontId="3" fillId="0" borderId="0" xfId="1" applyFont="1" applyAlignment="1">
      <alignment wrapText="1"/>
    </xf>
    <xf numFmtId="0" fontId="11" fillId="0" borderId="0" xfId="1" applyBorder="1"/>
    <xf numFmtId="0" fontId="3" fillId="0" borderId="0" xfId="1" applyFont="1" applyBorder="1" applyAlignment="1">
      <alignment wrapText="1"/>
    </xf>
    <xf numFmtId="0" fontId="3" fillId="0" borderId="0" xfId="1" applyFont="1" applyBorder="1"/>
    <xf numFmtId="0" fontId="4" fillId="0" borderId="0" xfId="1" applyFont="1" applyBorder="1"/>
    <xf numFmtId="0" fontId="3" fillId="0" borderId="0" xfId="1" applyFont="1" applyBorder="1" applyAlignment="1">
      <alignment horizontal="center"/>
    </xf>
  </cellXfs>
  <cellStyles count="2">
    <cellStyle name="Normal" xfId="0" builtinId="0"/>
    <cellStyle name="Normal 2" xfId="1" xr:uid="{8FF2B3BF-7C6A-4DFF-82C2-A95CC663477C}"/>
  </cellStyles>
  <dxfs count="2">
    <dxf>
      <font>
        <color theme="0"/>
      </font>
      <fill>
        <patternFill>
          <bgColor rgb="FFE71919"/>
        </patternFill>
      </fill>
    </dxf>
    <dxf>
      <font>
        <color theme="0"/>
      </font>
      <fill>
        <patternFill>
          <bgColor rgb="FF55B03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Modelado_Curva!$C$5</c:f>
              <c:strCache>
                <c:ptCount val="1"/>
                <c:pt idx="0">
                  <c:v>GP PAULA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Modelado_Curva!$D$4:$R$4</c:f>
              <c:strCache>
                <c:ptCount val="10"/>
                <c:pt idx="0">
                  <c:v>Tiempo de entrega</c:v>
                </c:pt>
                <c:pt idx="1">
                  <c:v>Canales de comunicación</c:v>
                </c:pt>
                <c:pt idx="2">
                  <c:v>Canales de venta</c:v>
                </c:pt>
                <c:pt idx="3">
                  <c:v>Diseño</c:v>
                </c:pt>
                <c:pt idx="4">
                  <c:v>Durabilidad</c:v>
                </c:pt>
                <c:pt idx="5">
                  <c:v>Funcionalidad</c:v>
                </c:pt>
                <c:pt idx="6">
                  <c:v>Posibilidad de personalizar</c:v>
                </c:pt>
                <c:pt idx="7">
                  <c:v>Versatilidad</c:v>
                </c:pt>
                <c:pt idx="8">
                  <c:v>Material</c:v>
                </c:pt>
                <c:pt idx="9">
                  <c:v>uso</c:v>
                </c:pt>
              </c:strCache>
            </c:strRef>
          </c:cat>
          <c:val>
            <c:numRef>
              <c:f>Modelado_Curva!$D$5:$R$5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DA-4735-9CAC-138AED6DA061}"/>
            </c:ext>
          </c:extLst>
        </c:ser>
        <c:ser>
          <c:idx val="1"/>
          <c:order val="1"/>
          <c:tx>
            <c:strRef>
              <c:f>Modelado_Curva!$C$6</c:f>
              <c:strCache>
                <c:ptCount val="1"/>
                <c:pt idx="0">
                  <c:v>SABANDIJA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Modelado_Curva!$D$4:$R$4</c:f>
              <c:strCache>
                <c:ptCount val="10"/>
                <c:pt idx="0">
                  <c:v>Tiempo de entrega</c:v>
                </c:pt>
                <c:pt idx="1">
                  <c:v>Canales de comunicación</c:v>
                </c:pt>
                <c:pt idx="2">
                  <c:v>Canales de venta</c:v>
                </c:pt>
                <c:pt idx="3">
                  <c:v>Diseño</c:v>
                </c:pt>
                <c:pt idx="4">
                  <c:v>Durabilidad</c:v>
                </c:pt>
                <c:pt idx="5">
                  <c:v>Funcionalidad</c:v>
                </c:pt>
                <c:pt idx="6">
                  <c:v>Posibilidad de personalizar</c:v>
                </c:pt>
                <c:pt idx="7">
                  <c:v>Versatilidad</c:v>
                </c:pt>
                <c:pt idx="8">
                  <c:v>Material</c:v>
                </c:pt>
                <c:pt idx="9">
                  <c:v>uso</c:v>
                </c:pt>
              </c:strCache>
            </c:strRef>
          </c:cat>
          <c:val>
            <c:numRef>
              <c:f>Modelado_Curva!$D$6:$R$6</c:f>
              <c:numCache>
                <c:formatCode>General</c:formatCode>
                <c:ptCount val="15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DA-4735-9CAC-138AED6DA061}"/>
            </c:ext>
          </c:extLst>
        </c:ser>
        <c:ser>
          <c:idx val="2"/>
          <c:order val="2"/>
          <c:tx>
            <c:strRef>
              <c:f>Modelado_Curva!$C$7</c:f>
              <c:strCache>
                <c:ptCount val="1"/>
                <c:pt idx="0">
                  <c:v>Childmonkey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Modelado_Curva!$D$4:$R$4</c:f>
              <c:strCache>
                <c:ptCount val="10"/>
                <c:pt idx="0">
                  <c:v>Tiempo de entrega</c:v>
                </c:pt>
                <c:pt idx="1">
                  <c:v>Canales de comunicación</c:v>
                </c:pt>
                <c:pt idx="2">
                  <c:v>Canales de venta</c:v>
                </c:pt>
                <c:pt idx="3">
                  <c:v>Diseño</c:v>
                </c:pt>
                <c:pt idx="4">
                  <c:v>Durabilidad</c:v>
                </c:pt>
                <c:pt idx="5">
                  <c:v>Funcionalidad</c:v>
                </c:pt>
                <c:pt idx="6">
                  <c:v>Posibilidad de personalizar</c:v>
                </c:pt>
                <c:pt idx="7">
                  <c:v>Versatilidad</c:v>
                </c:pt>
                <c:pt idx="8">
                  <c:v>Material</c:v>
                </c:pt>
                <c:pt idx="9">
                  <c:v>uso</c:v>
                </c:pt>
              </c:strCache>
            </c:strRef>
          </c:cat>
          <c:val>
            <c:numRef>
              <c:f>Modelado_Curva!$D$7:$R$7</c:f>
              <c:numCache>
                <c:formatCode>General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DA-4735-9CAC-138AED6DA061}"/>
            </c:ext>
          </c:extLst>
        </c:ser>
        <c:ser>
          <c:idx val="3"/>
          <c:order val="3"/>
          <c:tx>
            <c:strRef>
              <c:f>Modelado_Curva!$C$8</c:f>
              <c:strCache>
                <c:ptCount val="1"/>
                <c:pt idx="0">
                  <c:v>Naty London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Modelado_Curva!$D$4:$R$4</c:f>
              <c:strCache>
                <c:ptCount val="10"/>
                <c:pt idx="0">
                  <c:v>Tiempo de entrega</c:v>
                </c:pt>
                <c:pt idx="1">
                  <c:v>Canales de comunicación</c:v>
                </c:pt>
                <c:pt idx="2">
                  <c:v>Canales de venta</c:v>
                </c:pt>
                <c:pt idx="3">
                  <c:v>Diseño</c:v>
                </c:pt>
                <c:pt idx="4">
                  <c:v>Durabilidad</c:v>
                </c:pt>
                <c:pt idx="5">
                  <c:v>Funcionalidad</c:v>
                </c:pt>
                <c:pt idx="6">
                  <c:v>Posibilidad de personalizar</c:v>
                </c:pt>
                <c:pt idx="7">
                  <c:v>Versatilidad</c:v>
                </c:pt>
                <c:pt idx="8">
                  <c:v>Material</c:v>
                </c:pt>
                <c:pt idx="9">
                  <c:v>uso</c:v>
                </c:pt>
              </c:strCache>
            </c:strRef>
          </c:cat>
          <c:val>
            <c:numRef>
              <c:f>Modelado_Curva!$D$8:$R$8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DA-4735-9CAC-138AED6DA061}"/>
            </c:ext>
          </c:extLst>
        </c:ser>
        <c:ser>
          <c:idx val="4"/>
          <c:order val="4"/>
          <c:tx>
            <c:strRef>
              <c:f>Modelado_Curva!$C$9</c:f>
              <c:strCache>
                <c:ptCount val="1"/>
                <c:pt idx="0">
                  <c:v>Maja leather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Modelado_Curva!$D$4:$R$4</c:f>
              <c:strCache>
                <c:ptCount val="10"/>
                <c:pt idx="0">
                  <c:v>Tiempo de entrega</c:v>
                </c:pt>
                <c:pt idx="1">
                  <c:v>Canales de comunicación</c:v>
                </c:pt>
                <c:pt idx="2">
                  <c:v>Canales de venta</c:v>
                </c:pt>
                <c:pt idx="3">
                  <c:v>Diseño</c:v>
                </c:pt>
                <c:pt idx="4">
                  <c:v>Durabilidad</c:v>
                </c:pt>
                <c:pt idx="5">
                  <c:v>Funcionalidad</c:v>
                </c:pt>
                <c:pt idx="6">
                  <c:v>Posibilidad de personalizar</c:v>
                </c:pt>
                <c:pt idx="7">
                  <c:v>Versatilidad</c:v>
                </c:pt>
                <c:pt idx="8">
                  <c:v>Material</c:v>
                </c:pt>
                <c:pt idx="9">
                  <c:v>uso</c:v>
                </c:pt>
              </c:strCache>
            </c:strRef>
          </c:cat>
          <c:val>
            <c:numRef>
              <c:f>Modelado_Curva!$D$9:$R$9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DA-4735-9CAC-138AED6DA061}"/>
            </c:ext>
          </c:extLst>
        </c:ser>
        <c:ser>
          <c:idx val="5"/>
          <c:order val="5"/>
          <c:tx>
            <c:strRef>
              <c:f>Modelado_Curva!$C$15</c:f>
              <c:strCache>
                <c:ptCount val="1"/>
                <c:pt idx="0">
                  <c:v>Jodaz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Modelado_Curva!$D$4:$R$4</c:f>
              <c:strCache>
                <c:ptCount val="10"/>
                <c:pt idx="0">
                  <c:v>Tiempo de entrega</c:v>
                </c:pt>
                <c:pt idx="1">
                  <c:v>Canales de comunicación</c:v>
                </c:pt>
                <c:pt idx="2">
                  <c:v>Canales de venta</c:v>
                </c:pt>
                <c:pt idx="3">
                  <c:v>Diseño</c:v>
                </c:pt>
                <c:pt idx="4">
                  <c:v>Durabilidad</c:v>
                </c:pt>
                <c:pt idx="5">
                  <c:v>Funcionalidad</c:v>
                </c:pt>
                <c:pt idx="6">
                  <c:v>Posibilidad de personalizar</c:v>
                </c:pt>
                <c:pt idx="7">
                  <c:v>Versatilidad</c:v>
                </c:pt>
                <c:pt idx="8">
                  <c:v>Material</c:v>
                </c:pt>
                <c:pt idx="9">
                  <c:v>uso</c:v>
                </c:pt>
              </c:strCache>
            </c:strRef>
          </c:cat>
          <c:val>
            <c:numRef>
              <c:f>Modelado_Curva!$D$15:$R$15</c:f>
              <c:numCache>
                <c:formatCode>General</c:formatCode>
                <c:ptCount val="1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DA-4735-9CAC-138AED6DA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715728"/>
        <c:axId val="1797567344"/>
      </c:lineChart>
      <c:catAx>
        <c:axId val="180071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7567344"/>
        <c:crosses val="autoZero"/>
        <c:auto val="1"/>
        <c:lblAlgn val="ctr"/>
        <c:lblOffset val="100"/>
        <c:noMultiLvlLbl val="0"/>
      </c:catAx>
      <c:valAx>
        <c:axId val="17975673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071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28221</xdr:colOff>
      <xdr:row>16</xdr:row>
      <xdr:rowOff>67731</xdr:rowOff>
    </xdr:from>
    <xdr:to>
      <xdr:col>18</xdr:col>
      <xdr:colOff>818444</xdr:colOff>
      <xdr:row>23</xdr:row>
      <xdr:rowOff>310445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37DE1E3A-EE0D-4E98-B485-A14FD1EDB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ae\Obsidian\Obsidian\Formatos%20Excel%20Asesor&#237;as\Plan%20de%20Negocios\Plan%20de%20Negocios%20Li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_EM"/>
      <sheetName val="IG_SO"/>
      <sheetName val="IG_AR"/>
      <sheetName val="IG_EQ"/>
      <sheetName val="MODELAGEM"/>
      <sheetName val="ESTRATÉGIA"/>
      <sheetName val="ESTRATÉGIA_FC"/>
      <sheetName val="ESTRATÉGIA_SWOT"/>
      <sheetName val="ESTRATÉGIA_EST"/>
      <sheetName val="MARKETING"/>
      <sheetName val="MARKETING_PREÇO"/>
      <sheetName val="MARKETING_PRAÇA"/>
      <sheetName val="MARKETING_PROMO"/>
      <sheetName val="MERCADO"/>
      <sheetName val="FINANÇAS"/>
      <sheetName val="FINANÇAS_RESUMO"/>
      <sheetName val="FINANÇAS_PROJ"/>
      <sheetName val="PROJ2"/>
      <sheetName val="PROJ3"/>
      <sheetName val="PROJ4"/>
      <sheetName val="PROJ5"/>
      <sheetName val="FINANÇAS_II"/>
      <sheetName val="FINANÇAS_OI"/>
      <sheetName val="FINANÇAS_CF"/>
      <sheetName val="RELATÓRIOS"/>
      <sheetName val="RELATÓRIOS_MKT"/>
      <sheetName val="RELATÓRIOS_FIN"/>
      <sheetName val="DASHBOARD"/>
      <sheetName val="DASHBOARD_FIN"/>
      <sheetName val="DASHBOARD_PROJ"/>
      <sheetName val="DASHBOARD_CEN"/>
      <sheetName val="DASHBOARD_EST"/>
      <sheetName val="DASHBOARD_MKT"/>
      <sheetName val="SUMÁRIO"/>
      <sheetName val="INI"/>
      <sheetName val="DUV"/>
      <sheetName val="SUG"/>
      <sheetName val="LUZ"/>
      <sheetName val="Referenc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3">
          <cell r="AQ13" t="str">
            <v/>
          </cell>
          <cell r="AR13" t="str">
            <v/>
          </cell>
          <cell r="BV13" t="str">
            <v/>
          </cell>
          <cell r="BW13" t="str">
            <v/>
          </cell>
        </row>
        <row r="14">
          <cell r="AQ14" t="str">
            <v/>
          </cell>
          <cell r="AR14" t="str">
            <v/>
          </cell>
          <cell r="BV14" t="str">
            <v/>
          </cell>
          <cell r="BW14" t="str">
            <v/>
          </cell>
        </row>
        <row r="15">
          <cell r="AQ15" t="str">
            <v/>
          </cell>
          <cell r="AR15" t="str">
            <v/>
          </cell>
          <cell r="BV15" t="str">
            <v/>
          </cell>
          <cell r="BW15" t="str">
            <v/>
          </cell>
        </row>
        <row r="16">
          <cell r="AQ16" t="str">
            <v/>
          </cell>
          <cell r="AR16" t="str">
            <v/>
          </cell>
          <cell r="BV16" t="str">
            <v/>
          </cell>
          <cell r="BW16" t="str">
            <v/>
          </cell>
        </row>
        <row r="17">
          <cell r="AQ17" t="str">
            <v/>
          </cell>
          <cell r="AR17" t="str">
            <v/>
          </cell>
          <cell r="BV17" t="str">
            <v/>
          </cell>
          <cell r="BW17" t="str">
            <v/>
          </cell>
        </row>
        <row r="18">
          <cell r="AQ18" t="str">
            <v/>
          </cell>
          <cell r="AR18" t="str">
            <v/>
          </cell>
          <cell r="BV18" t="str">
            <v/>
          </cell>
          <cell r="BW18" t="str">
            <v/>
          </cell>
        </row>
        <row r="19">
          <cell r="AQ19" t="str">
            <v/>
          </cell>
          <cell r="AR19" t="str">
            <v/>
          </cell>
          <cell r="BV19" t="str">
            <v/>
          </cell>
          <cell r="BW19" t="str">
            <v/>
          </cell>
        </row>
        <row r="20">
          <cell r="AQ20" t="str">
            <v/>
          </cell>
          <cell r="AR20" t="str">
            <v/>
          </cell>
          <cell r="BV20" t="str">
            <v/>
          </cell>
          <cell r="BW20" t="str">
            <v/>
          </cell>
        </row>
        <row r="21">
          <cell r="AQ21" t="str">
            <v/>
          </cell>
          <cell r="AR21" t="str">
            <v/>
          </cell>
          <cell r="BV21" t="str">
            <v/>
          </cell>
          <cell r="BW21" t="str">
            <v/>
          </cell>
        </row>
        <row r="22">
          <cell r="AQ22" t="str">
            <v/>
          </cell>
          <cell r="AR22" t="str">
            <v/>
          </cell>
          <cell r="BV22" t="str">
            <v/>
          </cell>
          <cell r="BW22" t="str">
            <v/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9A747-18BB-4C67-BA03-775FA8669D09}">
  <dimension ref="C1:AO111"/>
  <sheetViews>
    <sheetView showGridLines="0" tabSelected="1" zoomScale="90" zoomScaleNormal="90" zoomScalePageLayoutView="90" workbookViewId="0">
      <pane ySplit="1" topLeftCell="A17" activePane="bottomLeft" state="frozen"/>
      <selection pane="bottomLeft" activeCell="D28" sqref="D28:S28"/>
    </sheetView>
  </sheetViews>
  <sheetFormatPr baseColWidth="10" defaultColWidth="12.5703125" defaultRowHeight="15.75" x14ac:dyDescent="0.25"/>
  <cols>
    <col min="1" max="1" width="2.5703125" style="1" customWidth="1"/>
    <col min="2" max="2" width="1.42578125" style="1" customWidth="1"/>
    <col min="3" max="3" width="35.140625" style="1" customWidth="1"/>
    <col min="4" max="11" width="9.7109375" style="1" customWidth="1"/>
    <col min="12" max="14" width="9.7109375" style="2" customWidth="1"/>
    <col min="15" max="18" width="9.7109375" style="4" customWidth="1"/>
    <col min="19" max="20" width="12.5703125" style="4"/>
    <col min="21" max="21" width="12.5703125" style="2"/>
    <col min="22" max="23" width="12.5703125" style="3"/>
    <col min="24" max="24" width="12.5703125" style="3" customWidth="1"/>
    <col min="25" max="25" width="17.7109375" style="3" customWidth="1"/>
    <col min="26" max="40" width="12.5703125" style="3"/>
    <col min="41" max="41" width="12.5703125" style="2"/>
    <col min="42" max="16384" width="12.5703125" style="1"/>
  </cols>
  <sheetData>
    <row r="1" spans="3:41" s="27" customFormat="1" ht="19.5" customHeight="1" x14ac:dyDescent="0.25">
      <c r="L1" s="28"/>
      <c r="M1" s="28"/>
      <c r="N1" s="29"/>
      <c r="O1" s="30"/>
      <c r="P1" s="30"/>
      <c r="Q1" s="30"/>
      <c r="R1" s="30"/>
      <c r="S1" s="30"/>
      <c r="T1" s="30"/>
      <c r="U1" s="29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29"/>
    </row>
    <row r="2" spans="3:41" s="27" customFormat="1" ht="19.5" customHeight="1" x14ac:dyDescent="0.25">
      <c r="L2" s="28"/>
      <c r="M2" s="28"/>
      <c r="N2" s="29"/>
      <c r="O2" s="30"/>
      <c r="P2" s="30"/>
      <c r="Q2" s="30"/>
      <c r="R2" s="30"/>
      <c r="S2" s="30"/>
      <c r="T2" s="30"/>
      <c r="U2" s="29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29"/>
    </row>
    <row r="3" spans="3:41" ht="19.5" customHeight="1" thickBot="1" x14ac:dyDescent="0.3">
      <c r="L3" s="26"/>
      <c r="M3" s="26"/>
    </row>
    <row r="4" spans="3:41" s="12" customFormat="1" ht="74.25" customHeight="1" thickTop="1" thickBot="1" x14ac:dyDescent="0.3">
      <c r="C4" s="25"/>
      <c r="D4" s="23" t="s">
        <v>0</v>
      </c>
      <c r="E4" s="24" t="s">
        <v>1</v>
      </c>
      <c r="F4" s="24" t="s">
        <v>2</v>
      </c>
      <c r="G4" s="24" t="s">
        <v>3</v>
      </c>
      <c r="H4" s="24" t="s">
        <v>4</v>
      </c>
      <c r="I4" s="23" t="s">
        <v>5</v>
      </c>
      <c r="J4" s="23" t="s">
        <v>6</v>
      </c>
      <c r="K4" s="23" t="s">
        <v>7</v>
      </c>
      <c r="L4" s="23" t="s">
        <v>8</v>
      </c>
      <c r="M4" s="23" t="s">
        <v>9</v>
      </c>
      <c r="N4" s="23"/>
      <c r="O4" s="23"/>
      <c r="P4" s="23"/>
      <c r="Q4" s="22"/>
      <c r="R4" s="22"/>
      <c r="S4" s="21" t="s">
        <v>10</v>
      </c>
      <c r="T4" s="14"/>
      <c r="U4" s="13" t="s">
        <v>11</v>
      </c>
      <c r="V4" s="3" t="s">
        <v>12</v>
      </c>
      <c r="W4" s="3" t="s">
        <v>13</v>
      </c>
      <c r="X4" s="3" t="s">
        <v>14</v>
      </c>
      <c r="Y4" s="3" t="s">
        <v>15</v>
      </c>
      <c r="Z4" s="3"/>
      <c r="AA4" s="3" t="s">
        <v>16</v>
      </c>
      <c r="AB4" s="3"/>
      <c r="AC4" s="3" t="s">
        <v>12</v>
      </c>
      <c r="AD4" s="3" t="s">
        <v>11</v>
      </c>
      <c r="AE4" s="3" t="s">
        <v>17</v>
      </c>
      <c r="AF4" s="3" t="s">
        <v>14</v>
      </c>
      <c r="AG4" s="3" t="s">
        <v>18</v>
      </c>
      <c r="AH4" s="3"/>
      <c r="AI4" s="3" t="s">
        <v>19</v>
      </c>
      <c r="AJ4" s="3" t="s">
        <v>18</v>
      </c>
      <c r="AK4" s="3"/>
      <c r="AL4" s="3"/>
      <c r="AM4" s="3"/>
      <c r="AN4" s="3"/>
      <c r="AO4" s="13"/>
    </row>
    <row r="5" spans="3:41" s="12" customFormat="1" ht="28.5" customHeight="1" thickTop="1" thickBot="1" x14ac:dyDescent="0.3">
      <c r="C5" s="20" t="s">
        <v>20</v>
      </c>
      <c r="D5" s="18">
        <v>2</v>
      </c>
      <c r="E5" s="18">
        <v>2</v>
      </c>
      <c r="F5" s="18">
        <v>2</v>
      </c>
      <c r="G5" s="18">
        <v>5</v>
      </c>
      <c r="H5" s="18">
        <v>2</v>
      </c>
      <c r="I5" s="18">
        <v>2</v>
      </c>
      <c r="J5" s="18">
        <v>2</v>
      </c>
      <c r="K5" s="18">
        <v>2</v>
      </c>
      <c r="L5" s="18">
        <v>2</v>
      </c>
      <c r="M5" s="18">
        <v>2</v>
      </c>
      <c r="N5" s="17"/>
      <c r="O5" s="17"/>
      <c r="P5" s="17"/>
      <c r="Q5" s="17"/>
      <c r="R5" s="17"/>
      <c r="S5" s="16">
        <f>IFERROR(AVERAGE(D5:R5),"-")</f>
        <v>2.2999999999999998</v>
      </c>
      <c r="T5" s="14"/>
      <c r="U5" s="13">
        <f>IF(C5="","",SUM(S5,V5))</f>
        <v>2.3000099999999999</v>
      </c>
      <c r="V5" s="3">
        <f>IF(C5="","",0.00001)</f>
        <v>1.0000000000000001E-5</v>
      </c>
      <c r="W5" s="3" t="str">
        <f>IF(C5="","",C5)</f>
        <v>GP PAULA</v>
      </c>
      <c r="X5" s="3">
        <v>1</v>
      </c>
      <c r="Y5" s="3" t="str">
        <f>IFERROR(VLOOKUP(LARGE($U$5:$U$15,X5),$U$5:$X$15,3,FALSE),"")</f>
        <v>SABANDIJA</v>
      </c>
      <c r="Z5" s="3"/>
      <c r="AA5" s="3" t="str">
        <f>D4</f>
        <v>Tiempo de entrega</v>
      </c>
      <c r="AB5" s="3">
        <f>IF(D5="","",D5)</f>
        <v>2</v>
      </c>
      <c r="AC5" s="3">
        <v>1.0000000000000001E-5</v>
      </c>
      <c r="AD5" s="3">
        <f>IF(AB5="","",SUM(AB5:AC5))</f>
        <v>2.0000100000000001</v>
      </c>
      <c r="AE5" s="3" t="str">
        <f>IF(AD5="","",AA5)</f>
        <v>Tiempo de entrega</v>
      </c>
      <c r="AF5" s="3">
        <v>1</v>
      </c>
      <c r="AG5" s="3" t="str">
        <f>IFERROR(VLOOKUP(LARGE($AD$5:$AD$24,AF5),$AD$5:$AE$24,2,FALSE),"")</f>
        <v>Diseño</v>
      </c>
      <c r="AH5" s="3"/>
      <c r="AI5" s="3">
        <v>1</v>
      </c>
      <c r="AJ5" s="3" t="str">
        <f>IFERROR(VLOOKUP(SMALL($AD$5:$AD$24,AF5),$AD$5:$AE$24,2,FALSE),"")</f>
        <v>Tiempo de entrega</v>
      </c>
      <c r="AK5" s="3"/>
      <c r="AL5" s="3"/>
      <c r="AM5" s="3"/>
      <c r="AN5" s="3"/>
      <c r="AO5" s="13"/>
    </row>
    <row r="6" spans="3:41" s="12" customFormat="1" ht="28.5" customHeight="1" thickTop="1" thickBot="1" x14ac:dyDescent="0.3">
      <c r="C6" s="19" t="s">
        <v>21</v>
      </c>
      <c r="D6" s="18">
        <v>4</v>
      </c>
      <c r="E6" s="18">
        <v>5</v>
      </c>
      <c r="F6" s="18">
        <v>5</v>
      </c>
      <c r="G6" s="18">
        <v>4</v>
      </c>
      <c r="H6" s="18">
        <v>5</v>
      </c>
      <c r="I6" s="17">
        <v>4</v>
      </c>
      <c r="J6" s="17">
        <v>2</v>
      </c>
      <c r="K6" s="17">
        <v>4</v>
      </c>
      <c r="L6" s="17">
        <v>4</v>
      </c>
      <c r="M6" s="17">
        <v>4</v>
      </c>
      <c r="N6" s="17"/>
      <c r="O6" s="17"/>
      <c r="P6" s="17"/>
      <c r="Q6" s="17"/>
      <c r="R6" s="17"/>
      <c r="S6" s="16">
        <f>IFERROR(AVERAGE(D6:R6),"-")</f>
        <v>4.0999999999999996</v>
      </c>
      <c r="T6" s="14"/>
      <c r="U6" s="13">
        <f>IF(C6="","",SUM(S6,V6))</f>
        <v>4.1000199999999998</v>
      </c>
      <c r="V6" s="3">
        <f>IF(C6="","",V5+$V$5)</f>
        <v>2.0000000000000002E-5</v>
      </c>
      <c r="W6" s="3" t="str">
        <f>IF(C6="","",C6)</f>
        <v>SABANDIJA</v>
      </c>
      <c r="X6" s="3">
        <v>2</v>
      </c>
      <c r="Y6" s="3" t="str">
        <f>IFERROR(VLOOKUP(LARGE($U$5:$U$15,X6),$U$5:$X$15,3,FALSE),"")</f>
        <v>Maja leather</v>
      </c>
      <c r="Z6" s="3"/>
      <c r="AA6" s="3" t="str">
        <f>E4</f>
        <v>Canales de comunicación</v>
      </c>
      <c r="AB6" s="3">
        <f>IF(E5="","",E5)</f>
        <v>2</v>
      </c>
      <c r="AC6" s="3">
        <f>AC5+$AC$5</f>
        <v>2.0000000000000002E-5</v>
      </c>
      <c r="AD6" s="3">
        <f>IF(AB6="","",SUM(AB6:AC6))</f>
        <v>2.0000200000000001</v>
      </c>
      <c r="AE6" s="3" t="str">
        <f>IF(AD6="","",AA6)</f>
        <v>Canales de comunicación</v>
      </c>
      <c r="AF6" s="3"/>
      <c r="AG6" s="3"/>
      <c r="AH6" s="3"/>
      <c r="AI6" s="3"/>
      <c r="AJ6" s="3"/>
      <c r="AK6" s="3"/>
      <c r="AL6" s="3"/>
      <c r="AM6" s="3"/>
      <c r="AN6" s="3"/>
      <c r="AO6" s="13"/>
    </row>
    <row r="7" spans="3:41" s="12" customFormat="1" ht="28.5" customHeight="1" thickTop="1" thickBot="1" x14ac:dyDescent="0.3">
      <c r="C7" s="19" t="s">
        <v>22</v>
      </c>
      <c r="D7" s="18">
        <v>3</v>
      </c>
      <c r="E7" s="18">
        <v>3</v>
      </c>
      <c r="F7" s="18">
        <v>3</v>
      </c>
      <c r="G7" s="18">
        <v>3</v>
      </c>
      <c r="H7" s="18">
        <v>5</v>
      </c>
      <c r="I7" s="17">
        <v>4</v>
      </c>
      <c r="J7" s="17">
        <v>4</v>
      </c>
      <c r="K7" s="17">
        <v>3</v>
      </c>
      <c r="L7" s="17">
        <v>3</v>
      </c>
      <c r="M7" s="17">
        <v>4</v>
      </c>
      <c r="N7" s="17"/>
      <c r="O7" s="17"/>
      <c r="P7" s="17"/>
      <c r="Q7" s="17"/>
      <c r="R7" s="17"/>
      <c r="S7" s="16">
        <f>IFERROR(AVERAGE(D7:R7),"-")</f>
        <v>3.5</v>
      </c>
      <c r="T7" s="14"/>
      <c r="U7" s="13">
        <f>IF(C7="","",SUM(S7,V7))</f>
        <v>3.5000300000000002</v>
      </c>
      <c r="V7" s="3">
        <f>IF(C7="","",V6+$V$5)</f>
        <v>3.0000000000000004E-5</v>
      </c>
      <c r="W7" s="3" t="str">
        <f>IF(C7="","",C7)</f>
        <v>Childmonkey</v>
      </c>
      <c r="X7" s="3">
        <v>3</v>
      </c>
      <c r="Y7" s="3" t="str">
        <f>IFERROR(VLOOKUP(LARGE($U$5:$U$15,X7),$U$5:$X$15,3,FALSE),"")</f>
        <v>Jodaz</v>
      </c>
      <c r="Z7" s="3"/>
      <c r="AA7" s="3" t="str">
        <f>F4</f>
        <v>Canales de venta</v>
      </c>
      <c r="AB7" s="3">
        <f>IF(F5="","",F5)</f>
        <v>2</v>
      </c>
      <c r="AC7" s="3">
        <f>AC6+$AC$5</f>
        <v>3.0000000000000004E-5</v>
      </c>
      <c r="AD7" s="3">
        <f>IF(AB7="","",SUM(AB7:AC7))</f>
        <v>2.0000300000000002</v>
      </c>
      <c r="AE7" s="3" t="str">
        <f>IF(AD7="","",AA7)</f>
        <v>Canales de venta</v>
      </c>
      <c r="AF7" s="3"/>
      <c r="AG7" s="3"/>
      <c r="AH7" s="3"/>
      <c r="AI7" s="3"/>
      <c r="AJ7" s="3"/>
      <c r="AK7" s="3"/>
      <c r="AL7" s="3"/>
      <c r="AM7" s="3"/>
      <c r="AN7" s="3"/>
      <c r="AO7" s="13"/>
    </row>
    <row r="8" spans="3:41" s="12" customFormat="1" ht="28.5" customHeight="1" thickTop="1" thickBot="1" x14ac:dyDescent="0.3">
      <c r="C8" s="19" t="s">
        <v>23</v>
      </c>
      <c r="D8" s="18">
        <v>4</v>
      </c>
      <c r="E8" s="18">
        <v>3</v>
      </c>
      <c r="F8" s="18">
        <v>3</v>
      </c>
      <c r="G8" s="18">
        <v>4</v>
      </c>
      <c r="H8" s="18">
        <v>3</v>
      </c>
      <c r="I8" s="17">
        <v>4</v>
      </c>
      <c r="J8" s="17">
        <v>2</v>
      </c>
      <c r="K8" s="17">
        <v>4</v>
      </c>
      <c r="L8" s="17">
        <v>3</v>
      </c>
      <c r="M8" s="17">
        <v>4</v>
      </c>
      <c r="N8" s="17"/>
      <c r="O8" s="17"/>
      <c r="P8" s="17"/>
      <c r="Q8" s="17"/>
      <c r="R8" s="17"/>
      <c r="S8" s="16">
        <f>IFERROR(AVERAGE(D8:R8),"-")</f>
        <v>3.4</v>
      </c>
      <c r="T8" s="14"/>
      <c r="U8" s="13">
        <f>IF(C8="","",SUM(S8,V8))</f>
        <v>3.4000399999999997</v>
      </c>
      <c r="V8" s="3">
        <f>IF(C8="","",V7+$V$5)</f>
        <v>4.0000000000000003E-5</v>
      </c>
      <c r="W8" s="3" t="str">
        <f>IF(C8="","",C8)</f>
        <v>Naty London</v>
      </c>
      <c r="X8" s="3">
        <v>4</v>
      </c>
      <c r="Y8" s="3" t="str">
        <f>IFERROR(VLOOKUP(LARGE($U$5:$U$15,X8),$U$5:$X$15,3,FALSE),"")</f>
        <v>Childmonkey</v>
      </c>
      <c r="Z8" s="3"/>
      <c r="AA8" s="3" t="str">
        <f>G4</f>
        <v>Diseño</v>
      </c>
      <c r="AB8" s="3">
        <f>IF(G5="","",G5)</f>
        <v>5</v>
      </c>
      <c r="AC8" s="3">
        <f>AC7+$AC$5</f>
        <v>4.0000000000000003E-5</v>
      </c>
      <c r="AD8" s="3">
        <f>IF(AB8="","",SUM(AB8:AC8))</f>
        <v>5.0000400000000003</v>
      </c>
      <c r="AE8" s="3" t="str">
        <f>IF(AD8="","",AA8)</f>
        <v>Diseño</v>
      </c>
      <c r="AF8" s="3"/>
      <c r="AG8" s="3"/>
      <c r="AH8" s="3"/>
      <c r="AI8" s="3"/>
      <c r="AJ8" s="3"/>
      <c r="AK8" s="3"/>
      <c r="AL8" s="3"/>
      <c r="AM8" s="3"/>
      <c r="AN8" s="3"/>
      <c r="AO8" s="13"/>
    </row>
    <row r="9" spans="3:41" s="12" customFormat="1" ht="28.5" customHeight="1" thickTop="1" thickBot="1" x14ac:dyDescent="0.3">
      <c r="C9" s="19" t="s">
        <v>24</v>
      </c>
      <c r="D9" s="18">
        <v>4</v>
      </c>
      <c r="E9" s="18">
        <v>3</v>
      </c>
      <c r="F9" s="18">
        <v>3</v>
      </c>
      <c r="G9" s="18">
        <v>5</v>
      </c>
      <c r="H9" s="18">
        <v>5</v>
      </c>
      <c r="I9" s="17">
        <v>4</v>
      </c>
      <c r="J9" s="17">
        <v>2</v>
      </c>
      <c r="K9" s="17">
        <v>3</v>
      </c>
      <c r="L9" s="17">
        <v>4</v>
      </c>
      <c r="M9" s="17">
        <v>4</v>
      </c>
      <c r="N9" s="17"/>
      <c r="O9" s="17"/>
      <c r="P9" s="17"/>
      <c r="Q9" s="17"/>
      <c r="R9" s="17"/>
      <c r="S9" s="16">
        <f>IFERROR(AVERAGE(D9:R9),"-")</f>
        <v>3.7</v>
      </c>
      <c r="T9" s="14"/>
      <c r="U9" s="13">
        <f>IF(C9="","",SUM(S9,V9))</f>
        <v>3.7000500000000001</v>
      </c>
      <c r="V9" s="3">
        <f>IF(C9="","",V8+$V$5)</f>
        <v>5.0000000000000002E-5</v>
      </c>
      <c r="W9" s="3" t="str">
        <f>IF(C9="","",C9)</f>
        <v>Maja leather</v>
      </c>
      <c r="X9" s="3">
        <v>5</v>
      </c>
      <c r="Y9" s="3" t="str">
        <f>IFERROR(VLOOKUP(LARGE($U$5:$U$15,X9),$U$5:$X$15,3,FALSE),"")</f>
        <v>Naty London</v>
      </c>
      <c r="Z9" s="3"/>
      <c r="AA9" s="3" t="str">
        <f>H4</f>
        <v>Durabilidad</v>
      </c>
      <c r="AB9" s="3">
        <f>IF(H5="","",H5)</f>
        <v>2</v>
      </c>
      <c r="AC9" s="3">
        <f>AC8+$AC$5</f>
        <v>5.0000000000000002E-5</v>
      </c>
      <c r="AD9" s="3">
        <f>IF(AB9="","",SUM(AB9:AC9))</f>
        <v>2.0000499999999999</v>
      </c>
      <c r="AE9" s="3" t="str">
        <f>IF(AD9="","",AA9)</f>
        <v>Durabilidad</v>
      </c>
      <c r="AF9" s="3"/>
      <c r="AG9" s="3"/>
      <c r="AH9" s="3"/>
      <c r="AI9" s="3"/>
      <c r="AJ9" s="3"/>
      <c r="AK9" s="3"/>
      <c r="AL9" s="3"/>
      <c r="AM9" s="3"/>
      <c r="AN9" s="3"/>
      <c r="AO9" s="13"/>
    </row>
    <row r="10" spans="3:41" s="12" customFormat="1" ht="28.5" customHeight="1" thickTop="1" thickBot="1" x14ac:dyDescent="0.3">
      <c r="C10" s="19" t="s">
        <v>25</v>
      </c>
      <c r="D10" s="18">
        <v>4</v>
      </c>
      <c r="E10" s="18">
        <v>3</v>
      </c>
      <c r="F10" s="18">
        <v>3</v>
      </c>
      <c r="G10" s="18">
        <v>3</v>
      </c>
      <c r="H10" s="18">
        <v>3</v>
      </c>
      <c r="I10" s="17">
        <v>3</v>
      </c>
      <c r="J10" s="17">
        <v>2</v>
      </c>
      <c r="K10" s="17">
        <v>4</v>
      </c>
      <c r="L10" s="17">
        <v>3</v>
      </c>
      <c r="M10" s="17">
        <v>4</v>
      </c>
      <c r="N10" s="17"/>
      <c r="O10" s="17"/>
      <c r="P10" s="17"/>
      <c r="Q10" s="17"/>
      <c r="R10" s="17"/>
      <c r="S10" s="16">
        <f>IFERROR(AVERAGE(D10:R10),"-")</f>
        <v>3.2</v>
      </c>
      <c r="T10" s="14"/>
      <c r="U10" s="1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13"/>
    </row>
    <row r="11" spans="3:41" s="12" customFormat="1" ht="28.5" customHeight="1" thickTop="1" thickBot="1" x14ac:dyDescent="0.3">
      <c r="C11" s="19" t="s">
        <v>26</v>
      </c>
      <c r="D11" s="18">
        <v>4</v>
      </c>
      <c r="E11" s="18">
        <v>4</v>
      </c>
      <c r="F11" s="18">
        <v>4</v>
      </c>
      <c r="G11" s="18">
        <v>4</v>
      </c>
      <c r="H11" s="18">
        <v>5</v>
      </c>
      <c r="I11" s="17">
        <v>4</v>
      </c>
      <c r="J11" s="17">
        <v>4</v>
      </c>
      <c r="K11" s="17">
        <v>4</v>
      </c>
      <c r="L11" s="17">
        <v>2</v>
      </c>
      <c r="M11" s="17">
        <v>4</v>
      </c>
      <c r="N11" s="17"/>
      <c r="O11" s="17"/>
      <c r="P11" s="17"/>
      <c r="Q11" s="17"/>
      <c r="R11" s="17"/>
      <c r="S11" s="16">
        <f>IFERROR(AVERAGE(D11:R11),"-")</f>
        <v>3.9</v>
      </c>
      <c r="T11" s="14"/>
      <c r="U11" s="1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13"/>
    </row>
    <row r="12" spans="3:41" s="12" customFormat="1" ht="28.5" customHeight="1" thickTop="1" thickBot="1" x14ac:dyDescent="0.3">
      <c r="C12" s="19" t="s">
        <v>27</v>
      </c>
      <c r="D12" s="18">
        <v>3</v>
      </c>
      <c r="E12" s="18">
        <v>4</v>
      </c>
      <c r="F12" s="18">
        <v>4</v>
      </c>
      <c r="G12" s="18">
        <v>4</v>
      </c>
      <c r="H12" s="18">
        <v>3</v>
      </c>
      <c r="I12" s="17">
        <v>4</v>
      </c>
      <c r="J12" s="17">
        <v>2</v>
      </c>
      <c r="K12" s="17">
        <v>4</v>
      </c>
      <c r="L12" s="17">
        <v>4</v>
      </c>
      <c r="M12" s="17">
        <v>4</v>
      </c>
      <c r="N12" s="17"/>
      <c r="O12" s="17"/>
      <c r="P12" s="17"/>
      <c r="Q12" s="17"/>
      <c r="R12" s="17"/>
      <c r="S12" s="16">
        <f>IFERROR(AVERAGE(D12:R12),"-")</f>
        <v>3.6</v>
      </c>
      <c r="T12" s="14"/>
      <c r="U12" s="1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13"/>
    </row>
    <row r="13" spans="3:41" s="12" customFormat="1" ht="28.5" customHeight="1" thickTop="1" thickBot="1" x14ac:dyDescent="0.3">
      <c r="C13" s="19" t="s">
        <v>28</v>
      </c>
      <c r="D13" s="18">
        <v>4</v>
      </c>
      <c r="E13" s="18">
        <v>2</v>
      </c>
      <c r="F13" s="18">
        <v>2</v>
      </c>
      <c r="G13" s="18">
        <v>5</v>
      </c>
      <c r="H13" s="18">
        <v>5</v>
      </c>
      <c r="I13" s="17">
        <v>4</v>
      </c>
      <c r="J13" s="17">
        <v>2</v>
      </c>
      <c r="K13" s="17">
        <v>4</v>
      </c>
      <c r="L13" s="17">
        <v>4</v>
      </c>
      <c r="M13" s="17">
        <v>4</v>
      </c>
      <c r="N13" s="17"/>
      <c r="O13" s="17"/>
      <c r="P13" s="17"/>
      <c r="Q13" s="17"/>
      <c r="R13" s="17"/>
      <c r="S13" s="16">
        <f>IFERROR(AVERAGE(D13:R13),"-")</f>
        <v>3.6</v>
      </c>
      <c r="T13" s="14"/>
      <c r="U13" s="1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13"/>
    </row>
    <row r="14" spans="3:41" s="12" customFormat="1" ht="28.5" customHeight="1" thickTop="1" thickBot="1" x14ac:dyDescent="0.3">
      <c r="C14" s="19" t="s">
        <v>29</v>
      </c>
      <c r="D14" s="18">
        <v>4</v>
      </c>
      <c r="E14" s="18">
        <v>3</v>
      </c>
      <c r="F14" s="18">
        <v>2</v>
      </c>
      <c r="G14" s="18">
        <v>4</v>
      </c>
      <c r="H14" s="18">
        <v>5</v>
      </c>
      <c r="I14" s="17">
        <v>4</v>
      </c>
      <c r="J14" s="17">
        <v>3</v>
      </c>
      <c r="K14" s="17">
        <v>4</v>
      </c>
      <c r="L14" s="17">
        <v>4</v>
      </c>
      <c r="M14" s="17">
        <v>4</v>
      </c>
      <c r="N14" s="17"/>
      <c r="O14" s="17"/>
      <c r="P14" s="17"/>
      <c r="Q14" s="17"/>
      <c r="R14" s="17"/>
      <c r="S14" s="16">
        <f>IFERROR(AVERAGE(D14:R14),"-")</f>
        <v>3.7</v>
      </c>
      <c r="T14" s="14"/>
      <c r="U14" s="1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13"/>
    </row>
    <row r="15" spans="3:41" s="12" customFormat="1" ht="28.5" customHeight="1" thickTop="1" thickBot="1" x14ac:dyDescent="0.3">
      <c r="C15" s="19" t="s">
        <v>30</v>
      </c>
      <c r="D15" s="18">
        <v>4</v>
      </c>
      <c r="E15" s="18">
        <v>3</v>
      </c>
      <c r="F15" s="18">
        <v>2</v>
      </c>
      <c r="G15" s="18">
        <v>4</v>
      </c>
      <c r="H15" s="18">
        <v>5</v>
      </c>
      <c r="I15" s="18">
        <v>4</v>
      </c>
      <c r="J15" s="18">
        <v>2</v>
      </c>
      <c r="K15" s="18">
        <v>4</v>
      </c>
      <c r="L15" s="18">
        <v>3</v>
      </c>
      <c r="M15" s="18">
        <v>4</v>
      </c>
      <c r="N15" s="18"/>
      <c r="O15" s="18"/>
      <c r="P15" s="17"/>
      <c r="Q15" s="17"/>
      <c r="R15" s="17"/>
      <c r="S15" s="16">
        <f>IFERROR(AVERAGE(D15:R15),"-")</f>
        <v>3.5</v>
      </c>
      <c r="T15" s="14"/>
      <c r="U15" s="13">
        <f>IF(C15="","",SUM(S15,V15))</f>
        <v>3.5000599999999999</v>
      </c>
      <c r="V15" s="3">
        <f>IF(C15="","",V9+$V$5)</f>
        <v>6.0000000000000002E-5</v>
      </c>
      <c r="W15" s="3" t="str">
        <f>IF(C15="","",C15)</f>
        <v>Jodaz</v>
      </c>
      <c r="X15" s="3">
        <v>6</v>
      </c>
      <c r="Y15" s="3" t="str">
        <f>IFERROR(VLOOKUP(LARGE($U$5:$U$15,X15),$U$5:$X$15,3,FALSE),"")</f>
        <v>GP PAULA</v>
      </c>
      <c r="Z15" s="3"/>
      <c r="AA15" s="3" t="str">
        <f>I4</f>
        <v>Funcionalidad</v>
      </c>
      <c r="AB15" s="3">
        <f>IF(I5="","",I5)</f>
        <v>2</v>
      </c>
      <c r="AC15" s="3">
        <f>AC9+$AC$5</f>
        <v>6.0000000000000002E-5</v>
      </c>
      <c r="AD15" s="3">
        <f>IF(AB15="","",SUM(AB15:AC15))</f>
        <v>2.0000599999999999</v>
      </c>
      <c r="AE15" s="3" t="str">
        <f>IF(AD15="","",AA15)</f>
        <v>Funcionalidad</v>
      </c>
      <c r="AF15" s="3"/>
      <c r="AG15" s="3"/>
      <c r="AH15" s="3"/>
      <c r="AI15" s="3"/>
      <c r="AJ15" s="3"/>
      <c r="AK15" s="3"/>
      <c r="AL15" s="3"/>
      <c r="AM15" s="3"/>
      <c r="AN15" s="3"/>
      <c r="AO15" s="13"/>
    </row>
    <row r="16" spans="3:41" s="12" customFormat="1" ht="30" customHeight="1" thickTop="1" x14ac:dyDescent="0.25">
      <c r="C16" s="15" t="s">
        <v>31</v>
      </c>
      <c r="D16" s="5"/>
      <c r="E16" s="5"/>
      <c r="F16" s="5"/>
      <c r="G16" s="5"/>
      <c r="H16" s="5"/>
      <c r="I16" s="5"/>
      <c r="J16" s="5"/>
      <c r="L16" s="5"/>
      <c r="M16" s="5"/>
      <c r="N16" s="5"/>
      <c r="O16" s="14"/>
      <c r="P16" s="14"/>
      <c r="Q16" s="14"/>
      <c r="R16" s="14"/>
      <c r="S16" s="14"/>
      <c r="T16" s="14"/>
      <c r="U16" s="13"/>
      <c r="V16" s="3"/>
      <c r="W16" s="3" t="str">
        <f>IF(C16="","",C16)</f>
        <v>valor de la curva</v>
      </c>
      <c r="X16" s="3"/>
      <c r="Y16" s="3"/>
      <c r="Z16" s="3"/>
      <c r="AA16" s="3" t="str">
        <f>J4</f>
        <v>Posibilidad de personalizar</v>
      </c>
      <c r="AB16" s="3">
        <f>IF(J5="","",J5)</f>
        <v>2</v>
      </c>
      <c r="AC16" s="3">
        <f>AC15+$AC$5</f>
        <v>7.0000000000000007E-5</v>
      </c>
      <c r="AD16" s="3">
        <f>IF(AB16="","",SUM(AB16:AC16))</f>
        <v>2.00007</v>
      </c>
      <c r="AE16" s="3" t="str">
        <f>IF(AD16="","",AA16)</f>
        <v>Posibilidad de personalizar</v>
      </c>
      <c r="AF16" s="3"/>
      <c r="AG16" s="3"/>
      <c r="AH16" s="3"/>
      <c r="AI16" s="3"/>
      <c r="AJ16" s="3"/>
      <c r="AK16" s="3"/>
      <c r="AL16" s="3"/>
      <c r="AM16" s="3"/>
      <c r="AN16" s="3"/>
      <c r="AO16" s="13"/>
    </row>
    <row r="17" spans="3:41" s="12" customFormat="1" ht="30" customHeight="1" x14ac:dyDescent="0.25">
      <c r="C17" s="5"/>
      <c r="D17" s="5"/>
      <c r="E17" s="5"/>
      <c r="F17" s="5"/>
      <c r="G17" s="5"/>
      <c r="H17" s="5"/>
      <c r="I17" s="5"/>
      <c r="J17" s="5"/>
      <c r="L17" s="5"/>
      <c r="M17" s="5"/>
      <c r="N17" s="5"/>
      <c r="O17" s="14"/>
      <c r="P17" s="14"/>
      <c r="Q17" s="14"/>
      <c r="R17" s="14"/>
      <c r="S17" s="14"/>
      <c r="T17" s="14"/>
      <c r="U17" s="13"/>
      <c r="V17" s="3"/>
      <c r="W17" s="3"/>
      <c r="X17" s="3"/>
      <c r="Y17" s="3"/>
      <c r="Z17" s="3"/>
      <c r="AA17" s="3" t="str">
        <f>K4</f>
        <v>Versatilidad</v>
      </c>
      <c r="AB17" s="3">
        <f>IF(K5="","",K5)</f>
        <v>2</v>
      </c>
      <c r="AC17" s="3">
        <f>AC16+$AC$5</f>
        <v>8.0000000000000007E-5</v>
      </c>
      <c r="AD17" s="3">
        <f>IF(AB17="","",SUM(AB17:AC17))</f>
        <v>2.0000800000000001</v>
      </c>
      <c r="AE17" s="3" t="str">
        <f>IF(AD17="","",AA17)</f>
        <v>Versatilidad</v>
      </c>
      <c r="AF17" s="3"/>
      <c r="AG17" s="3"/>
      <c r="AH17" s="3"/>
      <c r="AI17" s="3"/>
      <c r="AJ17" s="3"/>
      <c r="AK17" s="3"/>
      <c r="AL17" s="3"/>
      <c r="AM17" s="3"/>
      <c r="AN17" s="3"/>
      <c r="AO17" s="13"/>
    </row>
    <row r="18" spans="3:41" s="12" customFormat="1" ht="30" customHeight="1" x14ac:dyDescent="0.25">
      <c r="C18" s="5"/>
      <c r="D18" s="5"/>
      <c r="E18" s="5"/>
      <c r="F18" s="5"/>
      <c r="G18" s="5"/>
      <c r="H18" s="5"/>
      <c r="I18" s="5"/>
      <c r="J18" s="5"/>
      <c r="L18" s="5"/>
      <c r="M18" s="5"/>
      <c r="N18" s="5"/>
      <c r="O18" s="14"/>
      <c r="P18" s="14"/>
      <c r="Q18" s="14"/>
      <c r="R18" s="14"/>
      <c r="S18" s="14"/>
      <c r="T18" s="14"/>
      <c r="U18" s="13"/>
      <c r="V18" s="3"/>
      <c r="W18" s="3"/>
      <c r="X18" s="3"/>
      <c r="Y18" s="3"/>
      <c r="Z18" s="3"/>
      <c r="AA18" s="3" t="str">
        <f>L4</f>
        <v>Material</v>
      </c>
      <c r="AB18" s="3">
        <f>IF(L5="","",L5)</f>
        <v>2</v>
      </c>
      <c r="AC18" s="3">
        <f>AC17+$AC$5</f>
        <v>9.0000000000000006E-5</v>
      </c>
      <c r="AD18" s="3">
        <f>IF(AB18="","",SUM(AB18:AC18))</f>
        <v>2.0000900000000001</v>
      </c>
      <c r="AE18" s="3" t="str">
        <f>IF(AD18="","",AA18)</f>
        <v>Material</v>
      </c>
      <c r="AF18" s="3"/>
      <c r="AG18" s="3"/>
      <c r="AH18" s="3"/>
      <c r="AI18" s="3"/>
      <c r="AJ18" s="3"/>
      <c r="AK18" s="3"/>
      <c r="AL18" s="3"/>
      <c r="AM18" s="3"/>
      <c r="AN18" s="3"/>
      <c r="AO18" s="13"/>
    </row>
    <row r="19" spans="3:41" s="12" customFormat="1" ht="30" customHeight="1" x14ac:dyDescent="0.25">
      <c r="C19" s="5"/>
      <c r="D19" s="5"/>
      <c r="E19" s="5"/>
      <c r="F19" s="5"/>
      <c r="G19" s="5"/>
      <c r="H19" s="5"/>
      <c r="I19" s="5"/>
      <c r="J19" s="5"/>
      <c r="L19" s="5"/>
      <c r="M19" s="5"/>
      <c r="N19" s="5"/>
      <c r="O19" s="14"/>
      <c r="P19" s="14"/>
      <c r="Q19" s="14"/>
      <c r="R19" s="14"/>
      <c r="S19" s="14"/>
      <c r="T19" s="14"/>
      <c r="U19" s="13"/>
      <c r="V19" s="3"/>
      <c r="W19" s="3"/>
      <c r="X19" s="3"/>
      <c r="Y19" s="3"/>
      <c r="Z19" s="3"/>
      <c r="AA19" s="3" t="str">
        <f>M4</f>
        <v>uso</v>
      </c>
      <c r="AB19" s="3">
        <f>IF(M5="","",M5)</f>
        <v>2</v>
      </c>
      <c r="AC19" s="3">
        <f>AC18+$AC$5</f>
        <v>1E-4</v>
      </c>
      <c r="AD19" s="3">
        <f>IF(AB19="","",SUM(AB19:AC19))</f>
        <v>2.0001000000000002</v>
      </c>
      <c r="AE19" s="3" t="str">
        <f>IF(AD19="","",AA19)</f>
        <v>uso</v>
      </c>
      <c r="AF19" s="3"/>
      <c r="AG19" s="3"/>
      <c r="AH19" s="3"/>
      <c r="AI19" s="3"/>
      <c r="AJ19" s="3"/>
      <c r="AK19" s="3"/>
      <c r="AL19" s="3"/>
      <c r="AM19" s="3"/>
      <c r="AN19" s="3"/>
      <c r="AO19" s="13"/>
    </row>
    <row r="20" spans="3:41" ht="30" customHeight="1" x14ac:dyDescent="0.25">
      <c r="C20" s="5"/>
      <c r="D20" s="5"/>
      <c r="E20" s="5"/>
      <c r="F20" s="5"/>
      <c r="G20" s="5"/>
      <c r="H20" s="5"/>
      <c r="I20" s="5"/>
      <c r="J20" s="5"/>
      <c r="AA20" s="3">
        <f>N4</f>
        <v>0</v>
      </c>
      <c r="AB20" s="3" t="str">
        <f>IF(N5="","",N5)</f>
        <v/>
      </c>
      <c r="AC20" s="3">
        <f>AC19+$AC$5</f>
        <v>1.1E-4</v>
      </c>
      <c r="AD20" s="3" t="str">
        <f>IF(AB20="","",SUM(AB20:AC20))</f>
        <v/>
      </c>
      <c r="AE20" s="3" t="str">
        <f>IF(AD20="","",AA20)</f>
        <v/>
      </c>
    </row>
    <row r="21" spans="3:41" ht="30" customHeight="1" x14ac:dyDescent="0.25">
      <c r="C21" s="5"/>
      <c r="D21" s="5"/>
      <c r="E21" s="5"/>
      <c r="F21" s="5"/>
      <c r="G21" s="5"/>
      <c r="H21" s="5"/>
      <c r="I21" s="5"/>
      <c r="J21" s="5"/>
      <c r="AA21" s="3">
        <f>O4</f>
        <v>0</v>
      </c>
      <c r="AB21" s="3" t="str">
        <f>IF(O5="","",O5)</f>
        <v/>
      </c>
      <c r="AC21" s="3">
        <f>AC20+$AC$5</f>
        <v>1.2E-4</v>
      </c>
      <c r="AD21" s="3" t="str">
        <f>IF(AB21="","",SUM(AB21:AC21))</f>
        <v/>
      </c>
      <c r="AE21" s="3" t="str">
        <f>IF(AD21="","",AA21)</f>
        <v/>
      </c>
    </row>
    <row r="22" spans="3:41" ht="30" customHeight="1" x14ac:dyDescent="0.25">
      <c r="C22" s="5"/>
      <c r="D22" s="5"/>
      <c r="E22" s="5"/>
      <c r="F22" s="5"/>
      <c r="G22" s="5"/>
      <c r="H22" s="5"/>
      <c r="I22" s="5"/>
      <c r="J22" s="5"/>
      <c r="AA22" s="3">
        <f>P4</f>
        <v>0</v>
      </c>
      <c r="AB22" s="3" t="str">
        <f>IF(P5="","",P5)</f>
        <v/>
      </c>
      <c r="AC22" s="3">
        <f>AC21+$AC$5</f>
        <v>1.3000000000000002E-4</v>
      </c>
      <c r="AD22" s="3" t="str">
        <f>IF(AB22="","",SUM(AB22:AC22))</f>
        <v/>
      </c>
      <c r="AE22" s="3" t="str">
        <f>IF(AD22="","",AA22)</f>
        <v/>
      </c>
    </row>
    <row r="23" spans="3:41" ht="30" customHeight="1" x14ac:dyDescent="0.25">
      <c r="C23" s="5"/>
      <c r="D23" s="5"/>
      <c r="E23" s="5"/>
      <c r="F23" s="5"/>
      <c r="G23" s="5"/>
      <c r="H23" s="5"/>
      <c r="I23" s="5"/>
      <c r="J23" s="5"/>
      <c r="AA23" s="3">
        <f>Q4</f>
        <v>0</v>
      </c>
      <c r="AB23" s="3" t="str">
        <f>IF(Q5="","",Q5)</f>
        <v/>
      </c>
      <c r="AC23" s="3">
        <f>AC22+$AC$5</f>
        <v>1.4000000000000001E-4</v>
      </c>
      <c r="AD23" s="3" t="str">
        <f>IF(AB23="","",SUM(AB23:AC23))</f>
        <v/>
      </c>
      <c r="AE23" s="3" t="str">
        <f>IF(AD23="","",AA23)</f>
        <v/>
      </c>
    </row>
    <row r="24" spans="3:41" ht="30" customHeight="1" x14ac:dyDescent="0.25">
      <c r="C24" s="5"/>
      <c r="D24" s="5"/>
      <c r="E24" s="5"/>
      <c r="F24" s="5"/>
      <c r="G24" s="5"/>
      <c r="H24" s="5"/>
      <c r="I24" s="5"/>
      <c r="J24" s="5"/>
      <c r="AA24" s="3">
        <f>R4</f>
        <v>0</v>
      </c>
      <c r="AB24" s="3" t="str">
        <f>IF(R5="","",R5)</f>
        <v/>
      </c>
      <c r="AC24" s="3">
        <f>AC23+$AC$5</f>
        <v>1.5000000000000001E-4</v>
      </c>
      <c r="AD24" s="3" t="str">
        <f>IF(AB24="","",SUM(AB24:AC24))</f>
        <v/>
      </c>
      <c r="AE24" s="3" t="str">
        <f>IF(AD24="","",AA24)</f>
        <v/>
      </c>
    </row>
    <row r="25" spans="3:41" ht="5.25" customHeight="1" x14ac:dyDescent="0.25">
      <c r="C25" s="5"/>
      <c r="D25" s="5"/>
      <c r="E25" s="5"/>
      <c r="F25" s="5"/>
      <c r="G25" s="5"/>
      <c r="H25" s="5"/>
      <c r="I25" s="5"/>
      <c r="J25" s="5"/>
    </row>
    <row r="26" spans="3:41" ht="30" customHeight="1" x14ac:dyDescent="0.4">
      <c r="C26" s="11" t="s">
        <v>32</v>
      </c>
      <c r="D26" s="5"/>
      <c r="E26" s="5"/>
      <c r="F26" s="5"/>
      <c r="G26" s="5"/>
      <c r="H26" s="5"/>
      <c r="I26" s="5"/>
      <c r="J26" s="5"/>
    </row>
    <row r="27" spans="3:41" ht="13.15" customHeight="1" thickBot="1" x14ac:dyDescent="0.3">
      <c r="C27" s="5"/>
      <c r="D27" s="5"/>
      <c r="E27" s="5"/>
      <c r="F27" s="5"/>
      <c r="G27" s="5"/>
      <c r="H27" s="5"/>
      <c r="I27" s="5"/>
      <c r="J27" s="5"/>
    </row>
    <row r="28" spans="3:41" ht="46.15" customHeight="1" thickTop="1" thickBot="1" x14ac:dyDescent="0.3">
      <c r="C28" s="9" t="s">
        <v>33</v>
      </c>
      <c r="D28" s="6" t="str">
        <f>"Ha optado por un modelo de negocio cuyo atributo más grande es "&amp;AG5&amp;"."</f>
        <v>Ha optado por un modelo de negocio cuyo atributo más grande es Diseño.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V28" s="2"/>
      <c r="W28" s="2"/>
      <c r="X28" s="2"/>
    </row>
    <row r="29" spans="3:41" ht="46.15" customHeight="1" thickTop="1" thickBot="1" x14ac:dyDescent="0.3">
      <c r="C29" s="10" t="s">
        <v>33</v>
      </c>
      <c r="D29" s="6" t="str">
        <f>IF(COUNTA(D5:R5)&gt;7,"De los 15 atributos posibles, solo usó  "&amp;COUNTA(D5:R5)&amp;".","De los 15 atributos posibles, solo usó  "&amp;COUNTA(E7:S7)&amp;". Realice un análisis e intente identificar si los atributos utilizados son suficientes para el análisis.")</f>
        <v>De los 15 atributos posibles, solo usó  10.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V29" s="2"/>
      <c r="W29" s="2"/>
      <c r="X29" s="2"/>
    </row>
    <row r="30" spans="3:41" ht="46.15" customHeight="1" thickTop="1" thickBot="1" x14ac:dyDescent="0.3">
      <c r="C30" s="9" t="str">
        <f>IF(Y5=C5,":)",":(")</f>
        <v>:(</v>
      </c>
      <c r="D30" s="6" t="str">
        <f>IF(Y5=C5,"Su promedio es mayor que el de sus competidores. Sigue así.","Su promedio es menor que el de sus competidores. Intente revisar sus debilidades para aumentar la evaluación de estos atributos.")</f>
        <v>Su promedio es menor que el de sus competidores. Intente revisar sus debilidades para aumentar la evaluación de estos atributos.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V30" s="2"/>
      <c r="W30" s="2"/>
      <c r="X30" s="2"/>
    </row>
    <row r="31" spans="3:41" ht="46.15" customHeight="1" thickTop="1" thickBot="1" x14ac:dyDescent="0.3">
      <c r="C31" s="8" t="s">
        <v>34</v>
      </c>
      <c r="D31" s="6" t="str">
        <f>"Su mayor debilidad es "&amp;AJ5&amp;". Tal vez este podría ser el primer punto de mejora para buscar una mayor competitividad."</f>
        <v>Su mayor debilidad es Tiempo de entrega. Tal vez este podría ser el primer punto de mejora para buscar una mayor competitividad.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V31" s="2"/>
      <c r="W31" s="2"/>
      <c r="X31" s="2"/>
    </row>
    <row r="32" spans="3:41" ht="46.15" customHeight="1" thickTop="1" thickBot="1" x14ac:dyDescent="0.3">
      <c r="C32" s="7" t="s">
        <v>35</v>
      </c>
      <c r="D32" s="6" t="str">
        <f>"Su fortaleza es "&amp;AG5&amp;". Este pUede ser su mayor argumento de ventas y debe aprovechar/potenciar esta fortaleza."</f>
        <v>Su fortaleza es Diseño. Este pUede ser su mayor argumento de ventas y debe aprovechar/potenciar esta fortaleza.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V32" s="2"/>
      <c r="W32" s="2"/>
      <c r="X32" s="2"/>
    </row>
    <row r="33" spans="3:24" ht="30" customHeight="1" thickTop="1" x14ac:dyDescent="0.25">
      <c r="C33" s="5"/>
      <c r="D33" s="5"/>
      <c r="E33" s="5"/>
      <c r="F33" s="5"/>
      <c r="G33" s="5"/>
      <c r="H33" s="5"/>
      <c r="I33" s="5"/>
      <c r="J33" s="5"/>
      <c r="V33" s="2"/>
      <c r="W33" s="2"/>
      <c r="X33" s="2"/>
    </row>
    <row r="34" spans="3:24" ht="30" customHeight="1" x14ac:dyDescent="0.25">
      <c r="C34" s="5"/>
      <c r="D34" s="5"/>
      <c r="E34" s="5"/>
      <c r="F34" s="5"/>
      <c r="G34" s="5"/>
      <c r="H34" s="5"/>
      <c r="I34" s="5"/>
      <c r="J34" s="5"/>
    </row>
    <row r="35" spans="3:24" ht="30" customHeight="1" x14ac:dyDescent="0.25">
      <c r="C35" s="5"/>
      <c r="D35" s="5"/>
      <c r="E35" s="5"/>
      <c r="F35" s="5"/>
      <c r="G35" s="5"/>
      <c r="H35" s="5"/>
      <c r="I35" s="5"/>
      <c r="J35" s="5"/>
    </row>
    <row r="36" spans="3:24" ht="30" customHeight="1" x14ac:dyDescent="0.25">
      <c r="C36" s="5"/>
      <c r="D36" s="5"/>
      <c r="E36" s="5"/>
      <c r="F36" s="5"/>
      <c r="G36" s="5"/>
      <c r="H36" s="5"/>
      <c r="I36" s="5"/>
      <c r="J36" s="5"/>
    </row>
    <row r="37" spans="3:24" ht="30" customHeight="1" x14ac:dyDescent="0.25">
      <c r="C37" s="5"/>
      <c r="D37" s="5"/>
      <c r="E37" s="5"/>
      <c r="F37" s="5"/>
      <c r="G37" s="5"/>
      <c r="H37" s="5"/>
      <c r="I37" s="5"/>
      <c r="J37" s="5"/>
    </row>
    <row r="38" spans="3:24" ht="30" customHeight="1" x14ac:dyDescent="0.25">
      <c r="C38" s="5"/>
      <c r="D38" s="5"/>
      <c r="E38" s="5"/>
      <c r="F38" s="5"/>
      <c r="G38" s="5"/>
      <c r="H38" s="5"/>
      <c r="I38" s="5"/>
      <c r="J38" s="5"/>
    </row>
    <row r="39" spans="3:24" ht="30" customHeight="1" x14ac:dyDescent="0.25">
      <c r="C39" s="5"/>
      <c r="D39" s="5"/>
      <c r="E39" s="5"/>
      <c r="F39" s="5"/>
      <c r="G39" s="5"/>
      <c r="H39" s="5"/>
      <c r="I39" s="5"/>
      <c r="J39" s="5"/>
    </row>
    <row r="40" spans="3:24" ht="30" customHeight="1" x14ac:dyDescent="0.25">
      <c r="C40" s="5"/>
      <c r="D40" s="5"/>
      <c r="E40" s="5"/>
      <c r="F40" s="5"/>
      <c r="G40" s="5"/>
      <c r="H40" s="5"/>
      <c r="I40" s="5"/>
      <c r="J40" s="5"/>
    </row>
    <row r="41" spans="3:24" ht="30" customHeight="1" x14ac:dyDescent="0.25">
      <c r="C41" s="5"/>
      <c r="D41" s="5"/>
      <c r="E41" s="5"/>
      <c r="F41" s="5"/>
      <c r="G41" s="5"/>
      <c r="H41" s="5"/>
      <c r="I41" s="5"/>
      <c r="J41" s="5"/>
    </row>
    <row r="42" spans="3:24" ht="30" customHeight="1" x14ac:dyDescent="0.25">
      <c r="C42" s="5"/>
      <c r="D42" s="5"/>
      <c r="E42" s="5"/>
      <c r="F42" s="5"/>
      <c r="G42" s="5"/>
      <c r="H42" s="5"/>
      <c r="I42" s="5"/>
      <c r="J42" s="5"/>
    </row>
    <row r="43" spans="3:24" ht="30" customHeight="1" x14ac:dyDescent="0.25">
      <c r="C43" s="5"/>
      <c r="D43" s="5"/>
      <c r="E43" s="5"/>
      <c r="F43" s="5"/>
      <c r="G43" s="5"/>
      <c r="H43" s="5"/>
      <c r="I43" s="5"/>
      <c r="J43" s="5"/>
    </row>
    <row r="44" spans="3:24" ht="30" customHeight="1" x14ac:dyDescent="0.25">
      <c r="C44" s="5"/>
      <c r="D44" s="5"/>
      <c r="E44" s="5"/>
      <c r="F44" s="5"/>
      <c r="G44" s="5"/>
      <c r="H44" s="5"/>
      <c r="I44" s="5"/>
      <c r="J44" s="5"/>
    </row>
    <row r="45" spans="3:24" ht="30" customHeight="1" x14ac:dyDescent="0.25">
      <c r="C45" s="5"/>
      <c r="D45" s="5"/>
      <c r="E45" s="5"/>
      <c r="F45" s="5"/>
      <c r="G45" s="5"/>
      <c r="H45" s="5"/>
      <c r="I45" s="5"/>
      <c r="J45" s="5"/>
    </row>
    <row r="46" spans="3:24" ht="30" customHeight="1" x14ac:dyDescent="0.25">
      <c r="C46" s="5"/>
      <c r="D46" s="5"/>
      <c r="E46" s="5"/>
      <c r="F46" s="5"/>
      <c r="G46" s="5"/>
      <c r="H46" s="5"/>
      <c r="I46" s="5"/>
      <c r="J46" s="5"/>
    </row>
    <row r="47" spans="3:24" ht="30" customHeight="1" x14ac:dyDescent="0.25">
      <c r="C47" s="5"/>
      <c r="D47" s="5"/>
      <c r="E47" s="5"/>
      <c r="F47" s="5"/>
      <c r="G47" s="5"/>
      <c r="H47" s="5"/>
      <c r="I47" s="5"/>
      <c r="J47" s="5"/>
    </row>
    <row r="48" spans="3:24" ht="30" customHeight="1" x14ac:dyDescent="0.25">
      <c r="C48" s="5"/>
      <c r="D48" s="5"/>
      <c r="E48" s="5"/>
      <c r="F48" s="5"/>
      <c r="G48" s="5"/>
      <c r="H48" s="5"/>
      <c r="I48" s="5"/>
      <c r="J48" s="5"/>
    </row>
    <row r="49" spans="3:10" ht="30" customHeight="1" x14ac:dyDescent="0.25">
      <c r="C49" s="5"/>
      <c r="D49" s="5"/>
      <c r="E49" s="5"/>
      <c r="F49" s="5"/>
      <c r="G49" s="5"/>
      <c r="H49" s="5"/>
      <c r="I49" s="5"/>
      <c r="J49" s="5"/>
    </row>
    <row r="50" spans="3:10" ht="30" customHeight="1" x14ac:dyDescent="0.25">
      <c r="C50" s="5"/>
      <c r="D50" s="5"/>
      <c r="E50" s="5"/>
      <c r="F50" s="5"/>
      <c r="G50" s="5"/>
      <c r="H50" s="5"/>
      <c r="I50" s="5"/>
      <c r="J50" s="5"/>
    </row>
    <row r="51" spans="3:10" ht="30" customHeight="1" x14ac:dyDescent="0.25">
      <c r="C51" s="5"/>
      <c r="D51" s="5"/>
      <c r="E51" s="5"/>
      <c r="F51" s="5"/>
      <c r="G51" s="5"/>
      <c r="H51" s="5"/>
      <c r="I51" s="5"/>
      <c r="J51" s="5"/>
    </row>
    <row r="52" spans="3:10" ht="30" customHeight="1" x14ac:dyDescent="0.25">
      <c r="C52" s="5"/>
      <c r="D52" s="5"/>
      <c r="E52" s="5"/>
      <c r="F52" s="5"/>
      <c r="G52" s="5"/>
      <c r="H52" s="5"/>
      <c r="I52" s="5"/>
      <c r="J52" s="5"/>
    </row>
    <row r="53" spans="3:10" ht="30" customHeight="1" x14ac:dyDescent="0.25">
      <c r="C53" s="5"/>
      <c r="D53" s="5"/>
      <c r="E53" s="5"/>
      <c r="F53" s="5"/>
      <c r="G53" s="5"/>
      <c r="H53" s="5"/>
      <c r="I53" s="5"/>
      <c r="J53" s="5"/>
    </row>
    <row r="54" spans="3:10" ht="30" customHeight="1" x14ac:dyDescent="0.25">
      <c r="C54" s="5"/>
      <c r="D54" s="5"/>
      <c r="E54" s="5"/>
      <c r="F54" s="5"/>
      <c r="G54" s="5"/>
      <c r="H54" s="5"/>
      <c r="I54" s="5"/>
      <c r="J54" s="5"/>
    </row>
    <row r="55" spans="3:10" ht="30" customHeight="1" x14ac:dyDescent="0.25">
      <c r="C55" s="5"/>
      <c r="D55" s="5"/>
      <c r="E55" s="5"/>
      <c r="F55" s="5"/>
      <c r="G55" s="5"/>
      <c r="H55" s="5"/>
      <c r="I55" s="5"/>
      <c r="J55" s="5"/>
    </row>
    <row r="56" spans="3:10" ht="30" customHeight="1" x14ac:dyDescent="0.25">
      <c r="C56" s="5"/>
      <c r="D56" s="5"/>
      <c r="E56" s="5"/>
      <c r="F56" s="5"/>
      <c r="G56" s="5"/>
      <c r="H56" s="5"/>
      <c r="I56" s="5"/>
      <c r="J56" s="5"/>
    </row>
    <row r="57" spans="3:10" ht="30" customHeight="1" x14ac:dyDescent="0.25">
      <c r="C57" s="5"/>
      <c r="D57" s="5"/>
      <c r="E57" s="5"/>
      <c r="F57" s="5"/>
      <c r="G57" s="5"/>
      <c r="H57" s="5"/>
      <c r="I57" s="5"/>
      <c r="J57" s="5"/>
    </row>
    <row r="58" spans="3:10" ht="30" customHeight="1" x14ac:dyDescent="0.25">
      <c r="C58" s="5"/>
      <c r="D58" s="5"/>
      <c r="E58" s="5"/>
      <c r="F58" s="5"/>
      <c r="G58" s="5"/>
      <c r="H58" s="5"/>
      <c r="I58" s="5"/>
      <c r="J58" s="5"/>
    </row>
    <row r="59" spans="3:10" ht="30" customHeight="1" x14ac:dyDescent="0.25">
      <c r="C59" s="5"/>
      <c r="D59" s="5"/>
      <c r="E59" s="5"/>
      <c r="F59" s="5"/>
      <c r="G59" s="5"/>
      <c r="H59" s="5"/>
      <c r="I59" s="5"/>
      <c r="J59" s="5"/>
    </row>
    <row r="60" spans="3:10" ht="30" customHeight="1" x14ac:dyDescent="0.25">
      <c r="C60" s="5"/>
      <c r="D60" s="5"/>
      <c r="E60" s="5"/>
      <c r="F60" s="5"/>
      <c r="G60" s="5"/>
      <c r="H60" s="5"/>
      <c r="I60" s="5"/>
      <c r="J60" s="5"/>
    </row>
    <row r="61" spans="3:10" ht="30" customHeight="1" x14ac:dyDescent="0.25">
      <c r="C61" s="5"/>
      <c r="D61" s="5"/>
      <c r="E61" s="5"/>
      <c r="F61" s="5"/>
      <c r="G61" s="5"/>
      <c r="H61" s="5"/>
      <c r="I61" s="5"/>
      <c r="J61" s="5"/>
    </row>
    <row r="62" spans="3:10" ht="30" customHeight="1" x14ac:dyDescent="0.25">
      <c r="C62" s="5"/>
      <c r="D62" s="5"/>
      <c r="E62" s="5"/>
      <c r="F62" s="5"/>
      <c r="G62" s="5"/>
      <c r="H62" s="5"/>
      <c r="I62" s="5"/>
      <c r="J62" s="5"/>
    </row>
    <row r="63" spans="3:10" ht="30" customHeight="1" x14ac:dyDescent="0.25">
      <c r="C63" s="5"/>
      <c r="D63" s="5"/>
      <c r="E63" s="5"/>
      <c r="F63" s="5"/>
      <c r="G63" s="5"/>
      <c r="H63" s="5"/>
      <c r="I63" s="5"/>
      <c r="J63" s="5"/>
    </row>
    <row r="64" spans="3:10" ht="30" customHeight="1" x14ac:dyDescent="0.25">
      <c r="C64" s="5"/>
      <c r="D64" s="5"/>
      <c r="E64" s="5"/>
      <c r="F64" s="5"/>
      <c r="G64" s="5"/>
      <c r="H64" s="5"/>
      <c r="I64" s="5"/>
      <c r="J64" s="5"/>
    </row>
    <row r="65" spans="3:10" ht="30" customHeight="1" x14ac:dyDescent="0.25">
      <c r="C65" s="5"/>
      <c r="D65" s="5"/>
      <c r="E65" s="5"/>
      <c r="F65" s="5"/>
      <c r="G65" s="5"/>
      <c r="H65" s="5"/>
      <c r="I65" s="5"/>
      <c r="J65" s="5"/>
    </row>
    <row r="66" spans="3:10" ht="30" customHeight="1" x14ac:dyDescent="0.25">
      <c r="C66" s="5"/>
      <c r="D66" s="5"/>
      <c r="E66" s="5"/>
      <c r="F66" s="5"/>
      <c r="G66" s="5"/>
      <c r="H66" s="5"/>
      <c r="I66" s="5"/>
      <c r="J66" s="5"/>
    </row>
    <row r="67" spans="3:10" ht="30" customHeight="1" x14ac:dyDescent="0.25">
      <c r="C67" s="5"/>
      <c r="D67" s="5"/>
      <c r="E67" s="5"/>
      <c r="F67" s="5"/>
      <c r="G67" s="5"/>
      <c r="H67" s="5"/>
      <c r="I67" s="5"/>
      <c r="J67" s="5"/>
    </row>
    <row r="68" spans="3:10" ht="30" customHeight="1" x14ac:dyDescent="0.25">
      <c r="C68" s="5"/>
      <c r="D68" s="5"/>
      <c r="E68" s="5"/>
      <c r="F68" s="5"/>
      <c r="G68" s="5"/>
      <c r="H68" s="5"/>
      <c r="I68" s="5"/>
      <c r="J68" s="5"/>
    </row>
    <row r="69" spans="3:10" ht="30" customHeight="1" x14ac:dyDescent="0.25">
      <c r="C69" s="5"/>
      <c r="D69" s="5"/>
      <c r="E69" s="5"/>
      <c r="F69" s="5"/>
      <c r="G69" s="5"/>
      <c r="H69" s="5"/>
      <c r="I69" s="5"/>
      <c r="J69" s="5"/>
    </row>
    <row r="70" spans="3:10" ht="30" customHeight="1" x14ac:dyDescent="0.25">
      <c r="C70" s="5"/>
      <c r="D70" s="5"/>
      <c r="E70" s="5"/>
      <c r="F70" s="5"/>
      <c r="G70" s="5"/>
      <c r="H70" s="5"/>
      <c r="I70" s="5"/>
      <c r="J70" s="5"/>
    </row>
    <row r="71" spans="3:10" ht="30" customHeight="1" x14ac:dyDescent="0.25">
      <c r="C71" s="5"/>
      <c r="D71" s="5"/>
      <c r="E71" s="5"/>
      <c r="F71" s="5"/>
      <c r="G71" s="5"/>
      <c r="H71" s="5"/>
      <c r="I71" s="5"/>
      <c r="J71" s="5"/>
    </row>
    <row r="72" spans="3:10" ht="30" customHeight="1" x14ac:dyDescent="0.25">
      <c r="C72" s="5"/>
      <c r="D72" s="5"/>
      <c r="E72" s="5"/>
      <c r="F72" s="5"/>
      <c r="G72" s="5"/>
      <c r="H72" s="5"/>
      <c r="I72" s="5"/>
      <c r="J72" s="5"/>
    </row>
    <row r="73" spans="3:10" ht="30" customHeight="1" x14ac:dyDescent="0.25">
      <c r="C73" s="5"/>
      <c r="D73" s="5"/>
      <c r="E73" s="5"/>
      <c r="F73" s="5"/>
      <c r="G73" s="5"/>
      <c r="H73" s="5"/>
      <c r="I73" s="5"/>
      <c r="J73" s="5"/>
    </row>
    <row r="74" spans="3:10" ht="30" customHeight="1" x14ac:dyDescent="0.25">
      <c r="C74" s="5"/>
      <c r="D74" s="5"/>
      <c r="E74" s="5"/>
      <c r="F74" s="5"/>
      <c r="G74" s="5"/>
      <c r="H74" s="5"/>
      <c r="I74" s="5"/>
      <c r="J74" s="5"/>
    </row>
    <row r="75" spans="3:10" ht="30" customHeight="1" x14ac:dyDescent="0.25">
      <c r="C75" s="5"/>
      <c r="D75" s="5"/>
      <c r="E75" s="5"/>
      <c r="F75" s="5"/>
      <c r="G75" s="5"/>
      <c r="H75" s="5"/>
      <c r="I75" s="5"/>
      <c r="J75" s="5"/>
    </row>
    <row r="76" spans="3:10" ht="30" customHeight="1" x14ac:dyDescent="0.25">
      <c r="C76" s="5"/>
      <c r="D76" s="5"/>
      <c r="E76" s="5"/>
      <c r="F76" s="5"/>
      <c r="G76" s="5"/>
      <c r="H76" s="5"/>
      <c r="I76" s="5"/>
      <c r="J76" s="5"/>
    </row>
    <row r="77" spans="3:10" ht="30" customHeight="1" x14ac:dyDescent="0.25">
      <c r="C77" s="5"/>
      <c r="D77" s="5"/>
      <c r="E77" s="5"/>
      <c r="F77" s="5"/>
      <c r="G77" s="5"/>
      <c r="H77" s="5"/>
      <c r="I77" s="5"/>
      <c r="J77" s="5"/>
    </row>
    <row r="78" spans="3:10" ht="30" customHeight="1" x14ac:dyDescent="0.25">
      <c r="C78" s="5"/>
      <c r="D78" s="5"/>
      <c r="E78" s="5"/>
      <c r="F78" s="5"/>
      <c r="G78" s="5"/>
      <c r="H78" s="5"/>
      <c r="I78" s="5"/>
      <c r="J78" s="5"/>
    </row>
    <row r="79" spans="3:10" ht="30" customHeight="1" x14ac:dyDescent="0.25">
      <c r="C79" s="5"/>
      <c r="D79" s="5"/>
      <c r="E79" s="5"/>
      <c r="F79" s="5"/>
      <c r="G79" s="5"/>
      <c r="H79" s="5"/>
      <c r="I79" s="5"/>
      <c r="J79" s="5"/>
    </row>
    <row r="80" spans="3:10" ht="30" customHeight="1" x14ac:dyDescent="0.25">
      <c r="C80" s="5"/>
      <c r="D80" s="5"/>
      <c r="E80" s="5"/>
      <c r="F80" s="5"/>
      <c r="G80" s="5"/>
      <c r="H80" s="5"/>
      <c r="I80" s="5"/>
      <c r="J80" s="5"/>
    </row>
    <row r="81" spans="3:10" ht="30" customHeight="1" x14ac:dyDescent="0.25">
      <c r="C81" s="5"/>
      <c r="D81" s="5"/>
      <c r="E81" s="5"/>
      <c r="F81" s="5"/>
      <c r="G81" s="5"/>
      <c r="H81" s="5"/>
      <c r="I81" s="5"/>
      <c r="J81" s="5"/>
    </row>
    <row r="82" spans="3:10" ht="30" customHeight="1" x14ac:dyDescent="0.25">
      <c r="C82" s="5"/>
      <c r="D82" s="5"/>
      <c r="E82" s="5"/>
      <c r="F82" s="5"/>
      <c r="G82" s="5"/>
      <c r="H82" s="5"/>
      <c r="I82" s="5"/>
      <c r="J82" s="5"/>
    </row>
    <row r="83" spans="3:10" ht="30" customHeight="1" x14ac:dyDescent="0.25">
      <c r="C83" s="5"/>
      <c r="D83" s="5"/>
      <c r="E83" s="5"/>
      <c r="F83" s="5"/>
      <c r="G83" s="5"/>
      <c r="H83" s="5"/>
      <c r="I83" s="5"/>
      <c r="J83" s="5"/>
    </row>
    <row r="84" spans="3:10" ht="30" customHeight="1" x14ac:dyDescent="0.25">
      <c r="C84" s="5"/>
      <c r="D84" s="5"/>
      <c r="E84" s="5"/>
      <c r="F84" s="5"/>
      <c r="G84" s="5"/>
      <c r="H84" s="5"/>
      <c r="I84" s="5"/>
      <c r="J84" s="5"/>
    </row>
    <row r="85" spans="3:10" ht="30" customHeight="1" x14ac:dyDescent="0.25">
      <c r="C85" s="5"/>
      <c r="D85" s="5"/>
      <c r="E85" s="5"/>
      <c r="F85" s="5"/>
      <c r="G85" s="5"/>
      <c r="H85" s="5"/>
      <c r="I85" s="5"/>
      <c r="J85" s="5"/>
    </row>
    <row r="86" spans="3:10" ht="30" customHeight="1" x14ac:dyDescent="0.25">
      <c r="C86" s="5"/>
      <c r="D86" s="5"/>
      <c r="E86" s="5"/>
      <c r="F86" s="5"/>
      <c r="G86" s="5"/>
      <c r="H86" s="5"/>
      <c r="I86" s="5"/>
      <c r="J86" s="5"/>
    </row>
    <row r="87" spans="3:10" ht="30" customHeight="1" x14ac:dyDescent="0.25">
      <c r="C87" s="5"/>
      <c r="D87" s="5"/>
      <c r="E87" s="5"/>
      <c r="F87" s="5"/>
      <c r="G87" s="5"/>
      <c r="H87" s="5"/>
      <c r="I87" s="5"/>
      <c r="J87" s="5"/>
    </row>
    <row r="88" spans="3:10" ht="30" customHeight="1" x14ac:dyDescent="0.25">
      <c r="C88" s="5"/>
      <c r="D88" s="5"/>
      <c r="E88" s="5"/>
      <c r="F88" s="5"/>
      <c r="G88" s="5"/>
      <c r="H88" s="5"/>
      <c r="I88" s="5"/>
      <c r="J88" s="5"/>
    </row>
    <row r="89" spans="3:10" ht="30" customHeight="1" x14ac:dyDescent="0.25">
      <c r="C89" s="5"/>
      <c r="D89" s="5"/>
      <c r="E89" s="5"/>
      <c r="F89" s="5"/>
      <c r="G89" s="5"/>
      <c r="H89" s="5"/>
      <c r="I89" s="5"/>
      <c r="J89" s="5"/>
    </row>
    <row r="90" spans="3:10" ht="30" customHeight="1" x14ac:dyDescent="0.25">
      <c r="C90" s="5"/>
      <c r="D90" s="5"/>
      <c r="E90" s="5"/>
      <c r="F90" s="5"/>
      <c r="G90" s="5"/>
      <c r="H90" s="5"/>
      <c r="I90" s="5"/>
      <c r="J90" s="5"/>
    </row>
    <row r="91" spans="3:10" ht="30" customHeight="1" x14ac:dyDescent="0.25">
      <c r="C91" s="5"/>
      <c r="D91" s="5"/>
      <c r="E91" s="5"/>
      <c r="F91" s="5"/>
      <c r="G91" s="5"/>
      <c r="H91" s="5"/>
      <c r="I91" s="5"/>
      <c r="J91" s="5"/>
    </row>
    <row r="92" spans="3:10" ht="30" customHeight="1" x14ac:dyDescent="0.25">
      <c r="C92" s="5"/>
      <c r="D92" s="5"/>
      <c r="E92" s="5"/>
      <c r="F92" s="5"/>
      <c r="G92" s="5"/>
      <c r="H92" s="5"/>
      <c r="I92" s="5"/>
      <c r="J92" s="5"/>
    </row>
    <row r="93" spans="3:10" ht="30" customHeight="1" x14ac:dyDescent="0.25">
      <c r="C93" s="5"/>
      <c r="D93" s="5"/>
      <c r="E93" s="5"/>
      <c r="F93" s="5"/>
      <c r="G93" s="5"/>
      <c r="H93" s="5"/>
      <c r="I93" s="5"/>
      <c r="J93" s="5"/>
    </row>
    <row r="94" spans="3:10" ht="30" customHeight="1" x14ac:dyDescent="0.25">
      <c r="C94" s="5"/>
      <c r="D94" s="5"/>
      <c r="E94" s="5"/>
      <c r="F94" s="5"/>
      <c r="G94" s="5"/>
      <c r="H94" s="5"/>
      <c r="I94" s="5"/>
      <c r="J94" s="5"/>
    </row>
    <row r="95" spans="3:10" ht="30" customHeight="1" x14ac:dyDescent="0.25">
      <c r="C95" s="5"/>
      <c r="D95" s="5"/>
      <c r="E95" s="5"/>
      <c r="F95" s="5"/>
      <c r="G95" s="5"/>
      <c r="H95" s="5"/>
      <c r="I95" s="5"/>
      <c r="J95" s="5"/>
    </row>
    <row r="96" spans="3:10" ht="30" customHeight="1" x14ac:dyDescent="0.25">
      <c r="C96" s="5"/>
      <c r="D96" s="5"/>
      <c r="E96" s="5"/>
      <c r="F96" s="5"/>
      <c r="G96" s="5"/>
      <c r="H96" s="5"/>
      <c r="I96" s="5"/>
      <c r="J96" s="5"/>
    </row>
    <row r="97" spans="3:10" ht="30" customHeight="1" x14ac:dyDescent="0.25">
      <c r="C97" s="5"/>
      <c r="D97" s="5"/>
      <c r="E97" s="5"/>
      <c r="F97" s="5"/>
      <c r="G97" s="5"/>
      <c r="H97" s="5"/>
      <c r="I97" s="5"/>
      <c r="J97" s="5"/>
    </row>
    <row r="98" spans="3:10" ht="30" customHeight="1" x14ac:dyDescent="0.25">
      <c r="C98" s="5"/>
      <c r="D98" s="5"/>
      <c r="E98" s="5"/>
      <c r="F98" s="5"/>
      <c r="G98" s="5"/>
      <c r="H98" s="5"/>
      <c r="I98" s="5"/>
      <c r="J98" s="5"/>
    </row>
    <row r="99" spans="3:10" ht="30" customHeight="1" x14ac:dyDescent="0.25">
      <c r="C99" s="5"/>
      <c r="D99" s="5"/>
      <c r="E99" s="5"/>
      <c r="F99" s="5"/>
      <c r="G99" s="5"/>
      <c r="H99" s="5"/>
      <c r="I99" s="5"/>
      <c r="J99" s="5"/>
    </row>
    <row r="100" spans="3:10" ht="30" customHeight="1" x14ac:dyDescent="0.25">
      <c r="C100" s="5"/>
      <c r="D100" s="5"/>
      <c r="E100" s="5"/>
      <c r="F100" s="5"/>
      <c r="G100" s="5"/>
      <c r="H100" s="5"/>
      <c r="I100" s="5"/>
      <c r="J100" s="5"/>
    </row>
    <row r="101" spans="3:10" ht="30" customHeight="1" x14ac:dyDescent="0.25">
      <c r="C101" s="5"/>
      <c r="D101" s="5"/>
      <c r="E101" s="5"/>
      <c r="F101" s="5"/>
      <c r="G101" s="5"/>
      <c r="H101" s="5"/>
      <c r="I101" s="5"/>
      <c r="J101" s="5"/>
    </row>
    <row r="102" spans="3:10" ht="30" customHeight="1" x14ac:dyDescent="0.25">
      <c r="C102" s="5"/>
      <c r="D102" s="5"/>
      <c r="E102" s="5"/>
      <c r="F102" s="5"/>
      <c r="G102" s="5"/>
      <c r="H102" s="5"/>
      <c r="I102" s="5"/>
      <c r="J102" s="5"/>
    </row>
    <row r="103" spans="3:10" ht="30" customHeight="1" x14ac:dyDescent="0.25">
      <c r="C103" s="5"/>
      <c r="D103" s="5"/>
      <c r="E103" s="5"/>
      <c r="F103" s="5"/>
      <c r="G103" s="5"/>
      <c r="H103" s="5"/>
      <c r="I103" s="5"/>
      <c r="J103" s="5"/>
    </row>
    <row r="104" spans="3:10" ht="30" customHeight="1" x14ac:dyDescent="0.25">
      <c r="C104" s="5"/>
      <c r="D104" s="5"/>
      <c r="E104" s="5"/>
      <c r="F104" s="5"/>
      <c r="G104" s="5"/>
      <c r="H104" s="5"/>
      <c r="I104" s="5"/>
      <c r="J104" s="5"/>
    </row>
    <row r="105" spans="3:10" ht="30" customHeight="1" x14ac:dyDescent="0.25">
      <c r="C105" s="5"/>
      <c r="D105" s="5"/>
      <c r="E105" s="5"/>
      <c r="F105" s="5"/>
      <c r="G105" s="5"/>
      <c r="H105" s="5"/>
      <c r="I105" s="5"/>
      <c r="J105" s="5"/>
    </row>
    <row r="106" spans="3:10" ht="30" customHeight="1" x14ac:dyDescent="0.25">
      <c r="C106" s="5"/>
      <c r="D106" s="5"/>
      <c r="E106" s="5"/>
      <c r="F106" s="5"/>
      <c r="G106" s="5"/>
      <c r="H106" s="5"/>
      <c r="I106" s="5"/>
      <c r="J106" s="5"/>
    </row>
    <row r="107" spans="3:10" ht="30" customHeight="1" x14ac:dyDescent="0.25">
      <c r="C107" s="5"/>
      <c r="D107" s="5"/>
      <c r="E107" s="5"/>
      <c r="F107" s="5"/>
      <c r="G107" s="5"/>
      <c r="H107" s="5"/>
      <c r="I107" s="5"/>
      <c r="J107" s="5"/>
    </row>
    <row r="108" spans="3:10" ht="30" customHeight="1" x14ac:dyDescent="0.25">
      <c r="C108" s="5"/>
      <c r="D108" s="5"/>
      <c r="E108" s="5"/>
      <c r="F108" s="5"/>
      <c r="G108" s="5"/>
      <c r="H108" s="5"/>
      <c r="I108" s="5"/>
      <c r="J108" s="5"/>
    </row>
    <row r="109" spans="3:10" ht="30" customHeight="1" x14ac:dyDescent="0.25">
      <c r="C109" s="5"/>
      <c r="D109" s="5"/>
      <c r="E109" s="5"/>
      <c r="F109" s="5"/>
      <c r="G109" s="5"/>
      <c r="H109" s="5"/>
      <c r="I109" s="5"/>
      <c r="J109" s="5"/>
    </row>
    <row r="110" spans="3:10" x14ac:dyDescent="0.25">
      <c r="C110" s="5"/>
      <c r="D110" s="5"/>
      <c r="E110" s="5"/>
      <c r="F110" s="5"/>
      <c r="G110" s="5"/>
      <c r="H110" s="5"/>
      <c r="I110" s="5"/>
      <c r="J110" s="5"/>
    </row>
    <row r="111" spans="3:10" x14ac:dyDescent="0.25">
      <c r="C111" s="5"/>
      <c r="D111" s="5"/>
      <c r="E111" s="5"/>
      <c r="F111" s="5"/>
      <c r="G111" s="5"/>
      <c r="H111" s="5"/>
      <c r="I111" s="5"/>
      <c r="J111" s="5"/>
    </row>
  </sheetData>
  <mergeCells count="5">
    <mergeCell ref="D29:S29"/>
    <mergeCell ref="D30:S30"/>
    <mergeCell ref="D31:S31"/>
    <mergeCell ref="D32:S32"/>
    <mergeCell ref="D28:S28"/>
  </mergeCells>
  <conditionalFormatting sqref="C30">
    <cfRule type="containsText" dxfId="1" priority="1" operator="containsText" text=":)">
      <formula>NOT(ISERROR(SEARCH(":)",C30)))</formula>
    </cfRule>
    <cfRule type="containsText" dxfId="0" priority="2" operator="containsText" text=":(">
      <formula>NOT(ISERROR(SEARCH(":(",C30)))</formula>
    </cfRule>
  </conditionalFormatting>
  <dataValidations count="1">
    <dataValidation type="list" allowBlank="1" showInputMessage="1" showErrorMessage="1" sqref="D5:R15" xr:uid="{00000000-0002-0000-0500-000000000000}">
      <formula1>"0,1,2,3,4,5"</formula1>
    </dataValidation>
  </dataValidations>
  <pageMargins left="0.25" right="0.25" top="0.75" bottom="0.75" header="0.3" footer="0.3"/>
  <pageSetup paperSiz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Modelado_Curva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2022-06-13T20:09:55Z</dcterms:created>
  <dcterms:modified xsi:type="dcterms:W3CDTF">2022-06-14T02:12:00Z</dcterms:modified>
</cp:coreProperties>
</file>